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Inputs" sheetId="2" state="visible" r:id="rId2"/>
    <sheet name="Products" sheetId="3" state="visible" r:id="rId3"/>
    <sheet name="Competition" sheetId="4" state="visible" r:id="rId4"/>
    <sheet name="GCC prices" sheetId="5" state="visible" r:id="rId5"/>
    <sheet name="Reference pricing" sheetId="6" state="visible" r:id="rId6"/>
    <sheet name="Bahrain changes" sheetId="7" state="visible" r:id="rId7"/>
    <sheet name="Forecast input" sheetId="8" state="visible" r:id="rId8"/>
    <sheet name="Forecast summary" sheetId="9" state="visible" r:id="rId9"/>
    <sheet name="Validation"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0&quot;x&quot;"/>
  </numFmts>
  <fonts count="4">
    <font>
      <name val="Calibri"/>
      <family val="2"/>
      <color theme="1"/>
      <sz val="11"/>
      <scheme val="minor"/>
    </font>
    <font>
      <b val="1"/>
      <sz val="14"/>
    </font>
    <font>
      <b val="1"/>
      <color rgb="00FFFFFF"/>
    </font>
    <font>
      <b val="1"/>
    </font>
  </fonts>
  <fills count="4">
    <fill>
      <patternFill/>
    </fill>
    <fill>
      <patternFill patternType="gray125"/>
    </fill>
    <fill>
      <patternFill patternType="solid">
        <fgColor rgb="00FFF6D6"/>
      </patternFill>
    </fill>
    <fill>
      <patternFill patternType="solid">
        <fgColor rgb="0015302C"/>
      </patternFill>
    </fill>
  </fills>
  <borders count="1">
    <border>
      <left/>
      <right/>
      <top/>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0" fillId="2" borderId="0" pivotButton="0" quotePrefix="0" xfId="0"/>
    <xf numFmtId="164" fontId="0" fillId="2" borderId="0" pivotButton="0" quotePrefix="0" xfId="0"/>
    <xf numFmtId="0" fontId="2" fillId="3" borderId="0" applyAlignment="1" pivotButton="0" quotePrefix="0" xfId="0">
      <alignment vertical="top" wrapText="1"/>
    </xf>
    <xf numFmtId="4" fontId="0" fillId="0" borderId="0" pivotButton="0" quotePrefix="0" xfId="0"/>
    <xf numFmtId="9" fontId="0" fillId="0" borderId="0" pivotButton="0" quotePrefix="0" xfId="0"/>
    <xf numFmtId="164" fontId="0" fillId="0" borderId="0" pivotButton="0" quotePrefix="0" xfId="0"/>
    <xf numFmtId="165" fontId="0" fillId="0" borderId="0" pivotButton="0" quotePrefix="0" xfId="0"/>
    <xf numFmtId="0" fontId="3"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ables/table1.xml><?xml version="1.0" encoding="utf-8"?>
<table xmlns="http://schemas.openxmlformats.org/spreadsheetml/2006/main" id="1" name="Products" displayName="Products" ref="A1:P557" headerRowCount="1">
  <autoFilter ref="A1:P557"/>
  <tableColumns count="16">
    <tableColumn id="1" name="Country"/>
    <tableColumn id="2" name="Class"/>
    <tableColumn id="3" name="Class name"/>
    <tableColumn id="4" name="Ingredient"/>
    <tableColumn id="5" name="Name"/>
    <tableColumn id="6" name="Brand"/>
    <tableColumn id="7" name="Strength"/>
    <tableColumn id="8" name="Form"/>
    <tableColumn id="9" name="Units per pack"/>
    <tableColumn id="10" name="Pack price"/>
    <tableColumn id="11" name="Currency"/>
    <tableColumn id="12" name="Price per unit (local)"/>
    <tableColumn id="13" name="Price per unit USD"/>
    <tableColumn id="14" name="Role"/>
    <tableColumn id="15" name="Company"/>
    <tableColumn id="16" name="Registration no."/>
  </tableColumns>
  <tableStyleInfo name="TableStyleLight1"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50" customWidth="1" min="1" max="1"/>
  </cols>
  <sheetData>
    <row r="1">
      <c r="A1" s="1" t="inlineStr">
        <is>
          <t>GCC Market Report: Saudi Arabia and Bahrain</t>
        </is>
      </c>
    </row>
    <row r="2">
      <c r="A2" t="inlineStr">
        <is>
          <t>Saudi Arabia: SFDA public Drugs List, snapshot 2026-10-18 (8,207 products). Bahrain: NHRA Registered Medicine Price List of 7 September 2026, with the February 2024 price lists for comparison.</t>
        </is>
      </c>
    </row>
    <row r="3">
      <c r="A3" t="inlineStr">
        <is>
          <t>556 products are followed in the classes MSD competes in, 68 of them MSD's, classed on Saudi ATC codes in both countries.</t>
        </is>
      </c>
    </row>
    <row r="4">
      <c r="A4" t="inlineStr">
        <is>
          <t>Yellow cells are inputs. Everything else is a formula over the Products sheet.</t>
        </is>
      </c>
    </row>
    <row r="5">
      <c r="A5" t="inlineStr">
        <is>
          <t>Forecast input is the quarterly forecast entry sheet: type the units you expect per product and quarter, and a generic entry quarter if any; Forecast summary adds them up by country and brand.</t>
        </is>
      </c>
    </row>
    <row r="6">
      <c r="A6" t="inlineStr">
        <is>
          <t>Price per unit = public pack price / units per pack. Both currencies are pegged to the dollar; the rates are inputs. US prices are pharmacy acquisition costs (NADAC), not net prices.</t>
        </is>
      </c>
    </row>
    <row r="7">
      <c r="A7" t="inlineStr">
        <is>
          <t>An independent analysis of public data, not produced or endorsed by MSD or any company named.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60" customWidth="1" min="1" max="1"/>
    <col width="12" customWidth="1" min="2" max="2"/>
  </cols>
  <sheetData>
    <row r="1">
      <c r="A1" t="inlineStr">
        <is>
          <t>Saudi riyals per US dollar</t>
        </is>
      </c>
      <c r="B1" s="2" t="n">
        <v>3.75</v>
      </c>
    </row>
    <row r="2">
      <c r="A2" t="inlineStr">
        <is>
          <t>Bahraini dinars per US dollar</t>
        </is>
      </c>
      <c r="B2" s="2" t="n">
        <v>0.376</v>
      </c>
    </row>
    <row r="4">
      <c r="A4" t="inlineStr">
        <is>
          <t>Brand revenue kept after the first generic (share of the quarter before entry)</t>
        </is>
      </c>
    </row>
    <row r="5">
      <c r="A5" t="inlineStr">
        <is>
          <t>Quarter of entry</t>
        </is>
      </c>
      <c r="B5" s="3" t="n">
        <v>0.766</v>
      </c>
    </row>
    <row r="6">
      <c r="A6" t="inlineStr">
        <is>
          <t>1 quarters after entry</t>
        </is>
      </c>
      <c r="B6" s="3" t="n">
        <v>0.599</v>
      </c>
    </row>
    <row r="7">
      <c r="A7" t="inlineStr">
        <is>
          <t>2 quarters after entry</t>
        </is>
      </c>
      <c r="B7" s="3" t="n">
        <v>0.518</v>
      </c>
    </row>
    <row r="8">
      <c r="A8" t="inlineStr">
        <is>
          <t>3 quarters after entry</t>
        </is>
      </c>
      <c r="B8" s="3" t="n">
        <v>0.461</v>
      </c>
    </row>
    <row r="10">
      <c r="A10" t="inlineStr">
        <is>
          <t>Source of the curve: median across 48 molecules that lost US exclusivity, measured in Rx Market Pulse. Replace it with a GCC curve when one is available.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557"/>
  <sheetViews>
    <sheetView workbookViewId="0">
      <pane xSplit="5" ySplit="1" topLeftCell="F2" activePane="bottomRight" state="frozen"/>
      <selection pane="topRight"/>
      <selection pane="bottomLeft"/>
      <selection pane="bottomRight" activeCell="A1" sqref="A1"/>
    </sheetView>
  </sheetViews>
  <sheetFormatPr baseColWidth="8" defaultRowHeight="15"/>
  <cols>
    <col width="13" customWidth="1" min="1" max="1"/>
    <col width="7" customWidth="1" min="2" max="2"/>
    <col width="22" customWidth="1" min="3" max="3"/>
    <col width="16" customWidth="1" min="4" max="4"/>
    <col width="40" customWidth="1" min="5" max="5"/>
    <col width="14" customWidth="1" min="6" max="6"/>
    <col width="14" customWidth="1" min="7" max="7"/>
    <col width="26" customWidth="1" min="8" max="8"/>
    <col width="8" customWidth="1" min="9" max="9"/>
    <col width="11" customWidth="1" min="10" max="10"/>
    <col width="8" customWidth="1" min="11" max="11"/>
    <col width="12" customWidth="1" min="12" max="12"/>
    <col width="12" customWidth="1" min="13" max="13"/>
    <col width="16" customWidth="1" min="14" max="14"/>
    <col width="34" customWidth="1" min="15" max="15"/>
    <col width="14" customWidth="1" min="16" max="16"/>
  </cols>
  <sheetData>
    <row r="1">
      <c r="A1" s="4" t="inlineStr">
        <is>
          <t>Country</t>
        </is>
      </c>
      <c r="B1" s="4" t="inlineStr">
        <is>
          <t>Class</t>
        </is>
      </c>
      <c r="C1" s="4" t="inlineStr">
        <is>
          <t>Class name</t>
        </is>
      </c>
      <c r="D1" s="4" t="inlineStr">
        <is>
          <t>Ingredient</t>
        </is>
      </c>
      <c r="E1" s="4" t="inlineStr">
        <is>
          <t>Name</t>
        </is>
      </c>
      <c r="F1" s="4" t="inlineStr">
        <is>
          <t>Brand</t>
        </is>
      </c>
      <c r="G1" s="4" t="inlineStr">
        <is>
          <t>Strength</t>
        </is>
      </c>
      <c r="H1" s="4" t="inlineStr">
        <is>
          <t>Form</t>
        </is>
      </c>
      <c r="I1" s="4" t="inlineStr">
        <is>
          <t>Units per pack</t>
        </is>
      </c>
      <c r="J1" s="4" t="inlineStr">
        <is>
          <t>Pack price</t>
        </is>
      </c>
      <c r="K1" s="4" t="inlineStr">
        <is>
          <t>Currency</t>
        </is>
      </c>
      <c r="L1" s="4" t="inlineStr">
        <is>
          <t>Price per unit (local)</t>
        </is>
      </c>
      <c r="M1" s="4" t="inlineStr">
        <is>
          <t>Price per unit USD</t>
        </is>
      </c>
      <c r="N1" s="4" t="inlineStr">
        <is>
          <t>Role</t>
        </is>
      </c>
      <c r="O1" s="4" t="inlineStr">
        <is>
          <t>Company</t>
        </is>
      </c>
      <c r="P1" s="4" t="inlineStr">
        <is>
          <t>Registration no.</t>
        </is>
      </c>
    </row>
    <row r="2">
      <c r="A2" t="inlineStr">
        <is>
          <t>Saudi Arabia</t>
        </is>
      </c>
      <c r="B2" t="inlineStr"/>
      <c r="C2" t="inlineStr"/>
      <c r="D2" t="inlineStr">
        <is>
          <t>LINAGLIPTIN</t>
        </is>
      </c>
      <c r="E2" t="inlineStr">
        <is>
          <t>OLPUNTRAMET</t>
        </is>
      </c>
      <c r="F2" t="inlineStr">
        <is>
          <t>OLPUNTRAMET</t>
        </is>
      </c>
      <c r="G2" t="inlineStr">
        <is>
          <t>850,2.5</t>
        </is>
      </c>
      <c r="H2" t="inlineStr">
        <is>
          <t>Film-coated tablet</t>
        </is>
      </c>
      <c r="I2" t="n">
        <v>60</v>
      </c>
      <c r="J2" t="n">
        <v>123.3</v>
      </c>
      <c r="K2" t="inlineStr">
        <is>
          <t>SAR</t>
        </is>
      </c>
      <c r="L2" s="5">
        <f>IF(AND(ISNUMBER(I2),I2&gt;0),J2/I2,"")</f>
        <v/>
      </c>
      <c r="M2" s="5">
        <f>IF(L2="","",L2/IF(K2="SAR",Inputs!$B$1,Inputs!$B$2))</f>
        <v/>
      </c>
      <c r="N2" t="inlineStr">
        <is>
          <t>Generic or other</t>
        </is>
      </c>
      <c r="O2" t="inlineStr">
        <is>
          <t>ALPHA PHARMA INDUSTRY</t>
        </is>
      </c>
      <c r="P2" t="inlineStr">
        <is>
          <t>1105269639</t>
        </is>
      </c>
    </row>
    <row r="3">
      <c r="A3" t="inlineStr">
        <is>
          <t>Saudi Arabia</t>
        </is>
      </c>
      <c r="B3" t="inlineStr"/>
      <c r="C3" t="inlineStr"/>
      <c r="D3" t="inlineStr">
        <is>
          <t>LINAGLIPTIN</t>
        </is>
      </c>
      <c r="E3" t="inlineStr">
        <is>
          <t>OLPUNTRAMET</t>
        </is>
      </c>
      <c r="F3" t="inlineStr">
        <is>
          <t>OLPUNTRAMET</t>
        </is>
      </c>
      <c r="G3" t="inlineStr">
        <is>
          <t>1000,25</t>
        </is>
      </c>
      <c r="H3" t="inlineStr">
        <is>
          <t>Film-coated tablet</t>
        </is>
      </c>
      <c r="I3" t="n">
        <v>60</v>
      </c>
      <c r="J3" t="n">
        <v>130.9</v>
      </c>
      <c r="K3" t="inlineStr">
        <is>
          <t>SAR</t>
        </is>
      </c>
      <c r="L3" s="5">
        <f>IF(AND(ISNUMBER(I3),I3&gt;0),J3/I3,"")</f>
        <v/>
      </c>
      <c r="M3" s="5">
        <f>IF(L3="","",L3/IF(K3="SAR",Inputs!$B$1,Inputs!$B$2))</f>
        <v/>
      </c>
      <c r="N3" t="inlineStr">
        <is>
          <t>Generic or other</t>
        </is>
      </c>
      <c r="O3" t="inlineStr">
        <is>
          <t>ALPHA PHARMA INDUSTRY</t>
        </is>
      </c>
      <c r="P3" t="inlineStr">
        <is>
          <t>1105269640</t>
        </is>
      </c>
    </row>
    <row r="4">
      <c r="A4" t="inlineStr">
        <is>
          <t>Saudi Arabia</t>
        </is>
      </c>
      <c r="B4" t="inlineStr">
        <is>
          <t>A01BX</t>
        </is>
      </c>
      <c r="C4" t="inlineStr"/>
      <c r="D4" t="inlineStr">
        <is>
          <t>CANAGLIFLOZIN</t>
        </is>
      </c>
      <c r="E4" t="inlineStr">
        <is>
          <t>INVOKANA 100 mg film-coated tablet</t>
        </is>
      </c>
      <c r="F4" t="inlineStr">
        <is>
          <t>INVOKANA</t>
        </is>
      </c>
      <c r="G4" t="inlineStr">
        <is>
          <t>100</t>
        </is>
      </c>
      <c r="H4" t="inlineStr">
        <is>
          <t>Film-coated tablet</t>
        </is>
      </c>
      <c r="I4" t="n">
        <v>30</v>
      </c>
      <c r="J4" t="n">
        <v>159</v>
      </c>
      <c r="K4" t="inlineStr">
        <is>
          <t>SAR</t>
        </is>
      </c>
      <c r="L4" s="5">
        <f>IF(AND(ISNUMBER(I4),I4&gt;0),J4/I4,"")</f>
        <v/>
      </c>
      <c r="M4" s="5">
        <f>IF(L4="","",L4/IF(K4="SAR",Inputs!$B$1,Inputs!$B$2))</f>
        <v/>
      </c>
      <c r="N4" t="inlineStr">
        <is>
          <t>Originator</t>
        </is>
      </c>
      <c r="O4" t="inlineStr">
        <is>
          <t>JANSSEN PHARMACEUTICA N.V</t>
        </is>
      </c>
      <c r="P4" t="inlineStr">
        <is>
          <t>0703221821</t>
        </is>
      </c>
    </row>
    <row r="5">
      <c r="A5" t="inlineStr">
        <is>
          <t>Saudi Arabia</t>
        </is>
      </c>
      <c r="B5" t="inlineStr">
        <is>
          <t>A01BX</t>
        </is>
      </c>
      <c r="C5" t="inlineStr"/>
      <c r="D5" t="inlineStr">
        <is>
          <t>CANAGLIFLOZIN</t>
        </is>
      </c>
      <c r="E5" t="inlineStr">
        <is>
          <t>INVOKANA 300 mg film-coated tablet</t>
        </is>
      </c>
      <c r="F5" t="inlineStr">
        <is>
          <t>INVOKANA</t>
        </is>
      </c>
      <c r="G5" t="inlineStr">
        <is>
          <t>300</t>
        </is>
      </c>
      <c r="H5" t="inlineStr">
        <is>
          <t>Film-coated tablet</t>
        </is>
      </c>
      <c r="I5" t="n">
        <v>30</v>
      </c>
      <c r="J5" t="n">
        <v>159</v>
      </c>
      <c r="K5" t="inlineStr">
        <is>
          <t>SAR</t>
        </is>
      </c>
      <c r="L5" s="5">
        <f>IF(AND(ISNUMBER(I5),I5&gt;0),J5/I5,"")</f>
        <v/>
      </c>
      <c r="M5" s="5">
        <f>IF(L5="","",L5/IF(K5="SAR",Inputs!$B$1,Inputs!$B$2))</f>
        <v/>
      </c>
      <c r="N5" t="inlineStr">
        <is>
          <t>Originator</t>
        </is>
      </c>
      <c r="O5" t="inlineStr">
        <is>
          <t>JANSSEN PHARMACEUTICA N.V</t>
        </is>
      </c>
      <c r="P5" t="inlineStr">
        <is>
          <t>2106222241</t>
        </is>
      </c>
    </row>
    <row r="6">
      <c r="A6" t="inlineStr">
        <is>
          <t>Saudi Arabia</t>
        </is>
      </c>
      <c r="B6" t="inlineStr">
        <is>
          <t>A02BC</t>
        </is>
      </c>
      <c r="C6" t="inlineStr"/>
      <c r="D6" t="inlineStr">
        <is>
          <t>SITAGLIPTIN</t>
        </is>
      </c>
      <c r="E6" t="inlineStr">
        <is>
          <t>GLIPTEN 100MG F.C. TABLET</t>
        </is>
      </c>
      <c r="F6" t="inlineStr">
        <is>
          <t>GLIPTEN</t>
        </is>
      </c>
      <c r="G6" t="inlineStr">
        <is>
          <t>100</t>
        </is>
      </c>
      <c r="H6" t="inlineStr">
        <is>
          <t>Gastro-resistant tablet</t>
        </is>
      </c>
      <c r="I6" t="n">
        <v>15</v>
      </c>
      <c r="J6" t="n">
        <v>98.2</v>
      </c>
      <c r="K6" t="inlineStr">
        <is>
          <t>SAR</t>
        </is>
      </c>
      <c r="L6" s="5">
        <f>IF(AND(ISNUMBER(I6),I6&gt;0),J6/I6,"")</f>
        <v/>
      </c>
      <c r="M6" s="5">
        <f>IF(L6="","",L6/IF(K6="SAR",Inputs!$B$1,Inputs!$B$2))</f>
        <v/>
      </c>
      <c r="N6" t="inlineStr">
        <is>
          <t>Generic or other</t>
        </is>
      </c>
      <c r="O6" t="inlineStr">
        <is>
          <t>ACINO PHARMA AG</t>
        </is>
      </c>
      <c r="P6" t="inlineStr">
        <is>
          <t>2801256767</t>
        </is>
      </c>
    </row>
    <row r="7">
      <c r="A7" t="inlineStr">
        <is>
          <t>Saudi Arabia</t>
        </is>
      </c>
      <c r="B7" t="inlineStr">
        <is>
          <t>A04AA</t>
        </is>
      </c>
      <c r="C7" t="inlineStr"/>
      <c r="D7" t="inlineStr">
        <is>
          <t>NETUPITANT</t>
        </is>
      </c>
      <c r="E7" t="inlineStr">
        <is>
          <t>AKYNZEO 300 mg/0.5 mg hard capsules</t>
        </is>
      </c>
      <c r="F7" t="inlineStr">
        <is>
          <t>AKYNZEO</t>
        </is>
      </c>
      <c r="G7" t="inlineStr">
        <is>
          <t>300,0.5</t>
        </is>
      </c>
      <c r="H7" t="inlineStr">
        <is>
          <t>Capsule, hard</t>
        </is>
      </c>
      <c r="I7" t="n">
        <v>1</v>
      </c>
      <c r="J7" t="n">
        <v>306.7</v>
      </c>
      <c r="K7" t="inlineStr">
        <is>
          <t>SAR</t>
        </is>
      </c>
      <c r="L7" s="5">
        <f>IF(AND(ISNUMBER(I7),I7&gt;0),J7/I7,"")</f>
        <v/>
      </c>
      <c r="M7" s="5">
        <f>IF(L7="","",L7/IF(K7="SAR",Inputs!$B$1,Inputs!$B$2))</f>
        <v/>
      </c>
      <c r="N7" t="inlineStr">
        <is>
          <t>Originator</t>
        </is>
      </c>
      <c r="O7" t="inlineStr">
        <is>
          <t>Helsinn Birex Pharmaceuticals Ltd</t>
        </is>
      </c>
      <c r="P7" t="inlineStr">
        <is>
          <t>1303257068</t>
        </is>
      </c>
    </row>
    <row r="8">
      <c r="A8" t="inlineStr">
        <is>
          <t>Saudi Arabia</t>
        </is>
      </c>
      <c r="B8" t="inlineStr">
        <is>
          <t>A04AD</t>
        </is>
      </c>
      <c r="C8" t="inlineStr">
        <is>
          <t>Other antiemetics</t>
        </is>
      </c>
      <c r="D8" t="inlineStr">
        <is>
          <t>APREPITANT</t>
        </is>
      </c>
      <c r="E8" t="inlineStr">
        <is>
          <t>ENEVOM 80 MG CAPSULE</t>
        </is>
      </c>
      <c r="F8" t="inlineStr">
        <is>
          <t>ENEVOM</t>
        </is>
      </c>
      <c r="G8" t="inlineStr">
        <is>
          <t>80</t>
        </is>
      </c>
      <c r="H8" t="inlineStr">
        <is>
          <t>Capsule, hard</t>
        </is>
      </c>
      <c r="I8" t="n">
        <v>1</v>
      </c>
      <c r="J8" t="n">
        <v>79.05</v>
      </c>
      <c r="K8" t="inlineStr">
        <is>
          <t>SAR</t>
        </is>
      </c>
      <c r="L8" s="5">
        <f>IF(AND(ISNUMBER(I8),I8&gt;0),J8/I8,"")</f>
        <v/>
      </c>
      <c r="M8" s="5">
        <f>IF(L8="","",L8/IF(K8="SAR",Inputs!$B$1,Inputs!$B$2))</f>
        <v/>
      </c>
      <c r="N8" t="inlineStr">
        <is>
          <t>Generic or other</t>
        </is>
      </c>
      <c r="O8" t="inlineStr">
        <is>
          <t>MS PHARMA for Pharmaceuticals</t>
        </is>
      </c>
      <c r="P8" t="inlineStr">
        <is>
          <t>3004257315</t>
        </is>
      </c>
    </row>
    <row r="9">
      <c r="A9" t="inlineStr">
        <is>
          <t>Saudi Arabia</t>
        </is>
      </c>
      <c r="B9" t="inlineStr">
        <is>
          <t>A04AD</t>
        </is>
      </c>
      <c r="C9" t="inlineStr">
        <is>
          <t>Other antiemetics</t>
        </is>
      </c>
      <c r="D9" t="inlineStr">
        <is>
          <t>APREPITANT</t>
        </is>
      </c>
      <c r="E9" t="inlineStr">
        <is>
          <t>ENEVOM 125 MG CAPSULE</t>
        </is>
      </c>
      <c r="F9" t="inlineStr">
        <is>
          <t>ENEVOM</t>
        </is>
      </c>
      <c r="G9" t="inlineStr">
        <is>
          <t>125</t>
        </is>
      </c>
      <c r="H9" t="inlineStr">
        <is>
          <t>Capsule, hard</t>
        </is>
      </c>
      <c r="I9" t="n">
        <v>1</v>
      </c>
      <c r="J9" t="n">
        <v>79.05</v>
      </c>
      <c r="K9" t="inlineStr">
        <is>
          <t>SAR</t>
        </is>
      </c>
      <c r="L9" s="5">
        <f>IF(AND(ISNUMBER(I9),I9&gt;0),J9/I9,"")</f>
        <v/>
      </c>
      <c r="M9" s="5">
        <f>IF(L9="","",L9/IF(K9="SAR",Inputs!$B$1,Inputs!$B$2))</f>
        <v/>
      </c>
      <c r="N9" t="inlineStr">
        <is>
          <t>Generic or other</t>
        </is>
      </c>
      <c r="O9" t="inlineStr">
        <is>
          <t>MS PHARMA for Pharmaceuticals</t>
        </is>
      </c>
      <c r="P9" t="inlineStr">
        <is>
          <t>3004257316</t>
        </is>
      </c>
    </row>
    <row r="10">
      <c r="A10" t="inlineStr">
        <is>
          <t>Saudi Arabia</t>
        </is>
      </c>
      <c r="B10" t="inlineStr">
        <is>
          <t>A04AD</t>
        </is>
      </c>
      <c r="C10" t="inlineStr">
        <is>
          <t>Other antiemetics</t>
        </is>
      </c>
      <c r="D10" t="inlineStr">
        <is>
          <t>APREPITANT</t>
        </is>
      </c>
      <c r="E10" t="inlineStr">
        <is>
          <t>Fosaprepitant SPC</t>
        </is>
      </c>
      <c r="F10" t="inlineStr">
        <is>
          <t>FOSAPREPITANT</t>
        </is>
      </c>
      <c r="G10" t="inlineStr">
        <is>
          <t>150</t>
        </is>
      </c>
      <c r="H10" t="inlineStr">
        <is>
          <t>powder for solution for injection</t>
        </is>
      </c>
      <c r="I10" t="n">
        <v>1</v>
      </c>
      <c r="J10" t="n">
        <v>200</v>
      </c>
      <c r="K10" t="inlineStr">
        <is>
          <t>SAR</t>
        </is>
      </c>
      <c r="L10" s="5">
        <f>IF(AND(ISNUMBER(I10),I10&gt;0),J10/I10,"")</f>
        <v/>
      </c>
      <c r="M10" s="5">
        <f>IF(L10="","",L10/IF(K10="SAR",Inputs!$B$1,Inputs!$B$2))</f>
        <v/>
      </c>
      <c r="N10" t="inlineStr">
        <is>
          <t>Generic or other</t>
        </is>
      </c>
      <c r="O10" t="inlineStr">
        <is>
          <t>SUDAIR PHARMA COMPANY</t>
        </is>
      </c>
      <c r="P10" t="inlineStr">
        <is>
          <t>0902210504</t>
        </is>
      </c>
    </row>
    <row r="11">
      <c r="A11" t="inlineStr">
        <is>
          <t>Saudi Arabia</t>
        </is>
      </c>
      <c r="B11" t="inlineStr">
        <is>
          <t>A07AA</t>
        </is>
      </c>
      <c r="C11" t="inlineStr">
        <is>
          <t>Intestinal anti-infectives</t>
        </is>
      </c>
      <c r="D11" t="inlineStr">
        <is>
          <t>FIDAXOMICIN</t>
        </is>
      </c>
      <c r="E11" t="inlineStr">
        <is>
          <t>DIFICLIR 200 mg Film Coated Tablet</t>
        </is>
      </c>
      <c r="F11" t="inlineStr">
        <is>
          <t>DIFICLIR</t>
        </is>
      </c>
      <c r="G11" t="inlineStr">
        <is>
          <t>200</t>
        </is>
      </c>
      <c r="H11" t="inlineStr">
        <is>
          <t>Film-coated tablet</t>
        </is>
      </c>
      <c r="I11" t="n">
        <v>20</v>
      </c>
      <c r="J11" t="n">
        <v>5677.5</v>
      </c>
      <c r="K11" t="inlineStr">
        <is>
          <t>SAR</t>
        </is>
      </c>
      <c r="L11" s="5">
        <f>IF(AND(ISNUMBER(I11),I11&gt;0),J11/I11,"")</f>
        <v/>
      </c>
      <c r="M11" s="5">
        <f>IF(L11="","",L11/IF(K11="SAR",Inputs!$B$1,Inputs!$B$2))</f>
        <v/>
      </c>
      <c r="N11" t="inlineStr">
        <is>
          <t>Originator</t>
        </is>
      </c>
      <c r="O11" t="inlineStr">
        <is>
          <t>Tillotts Pharma GmbH</t>
        </is>
      </c>
      <c r="P11" t="inlineStr">
        <is>
          <t>0305233586</t>
        </is>
      </c>
    </row>
    <row r="12">
      <c r="A12" t="inlineStr">
        <is>
          <t>Saudi Arabia</t>
        </is>
      </c>
      <c r="B12" t="inlineStr">
        <is>
          <t>A07CA</t>
        </is>
      </c>
      <c r="C12" t="inlineStr"/>
      <c r="D12" t="inlineStr">
        <is>
          <t>LINAGLIPTIN</t>
        </is>
      </c>
      <c r="E12" t="inlineStr">
        <is>
          <t>GLYXAMBI</t>
        </is>
      </c>
      <c r="F12" t="inlineStr">
        <is>
          <t>GLYXAMBI</t>
        </is>
      </c>
      <c r="G12" t="inlineStr">
        <is>
          <t>10,5</t>
        </is>
      </c>
      <c r="H12" t="inlineStr">
        <is>
          <t>Powder for oral solution in sachet</t>
        </is>
      </c>
      <c r="I12" t="n">
        <v>10</v>
      </c>
      <c r="J12" t="n">
        <v>226.05</v>
      </c>
      <c r="K12" t="inlineStr">
        <is>
          <t>SAR</t>
        </is>
      </c>
      <c r="L12" s="5">
        <f>IF(AND(ISNUMBER(I12),I12&gt;0),J12/I12,"")</f>
        <v/>
      </c>
      <c r="M12" s="5">
        <f>IF(L12="","",L12/IF(K12="SAR",Inputs!$B$1,Inputs!$B$2))</f>
        <v/>
      </c>
      <c r="N12" t="inlineStr">
        <is>
          <t>Generic or other</t>
        </is>
      </c>
      <c r="O12" t="inlineStr">
        <is>
          <t>National Pharmaceutical Industries Co SAOC</t>
        </is>
      </c>
      <c r="P12" t="inlineStr">
        <is>
          <t>2710246117</t>
        </is>
      </c>
    </row>
    <row r="13">
      <c r="A13" t="inlineStr">
        <is>
          <t>Saudi Arabia</t>
        </is>
      </c>
      <c r="B13" t="inlineStr">
        <is>
          <t>A07CA</t>
        </is>
      </c>
      <c r="C13" t="inlineStr"/>
      <c r="D13" t="inlineStr">
        <is>
          <t>VILDAGLIPTIN</t>
        </is>
      </c>
      <c r="E13" t="inlineStr">
        <is>
          <t>VILTIN 50 MG TABLET</t>
        </is>
      </c>
      <c r="F13" t="inlineStr">
        <is>
          <t>VILTIN</t>
        </is>
      </c>
      <c r="G13" t="inlineStr">
        <is>
          <t>50</t>
        </is>
      </c>
      <c r="H13" t="inlineStr">
        <is>
          <t>Powder for oral solution in sachet</t>
        </is>
      </c>
      <c r="I13" t="n">
        <v>50</v>
      </c>
      <c r="J13" t="n">
        <v>66.5</v>
      </c>
      <c r="K13" t="inlineStr">
        <is>
          <t>SAR</t>
        </is>
      </c>
      <c r="L13" s="5">
        <f>IF(AND(ISNUMBER(I13),I13&gt;0),J13/I13,"")</f>
        <v/>
      </c>
      <c r="M13" s="5">
        <f>IF(L13="","",L13/IF(K13="SAR",Inputs!$B$1,Inputs!$B$2))</f>
        <v/>
      </c>
      <c r="N13" t="inlineStr">
        <is>
          <t>Generic or other</t>
        </is>
      </c>
      <c r="O13" t="inlineStr">
        <is>
          <t>National Pharmaceutical Industries Co SAOC</t>
        </is>
      </c>
      <c r="P13" t="inlineStr">
        <is>
          <t>0406269864</t>
        </is>
      </c>
    </row>
    <row r="14">
      <c r="A14" t="inlineStr">
        <is>
          <t>Saudi Arabia</t>
        </is>
      </c>
      <c r="B14" t="inlineStr">
        <is>
          <t>A10BA</t>
        </is>
      </c>
      <c r="C14" t="inlineStr"/>
      <c r="D14" t="inlineStr">
        <is>
          <t>SITAGLIPTIN</t>
        </is>
      </c>
      <c r="E14" t="inlineStr">
        <is>
          <t>Glycimille</t>
        </is>
      </c>
      <c r="F14" t="inlineStr">
        <is>
          <t>GLYCIMILLE</t>
        </is>
      </c>
      <c r="G14" t="inlineStr">
        <is>
          <t>850/50</t>
        </is>
      </c>
      <c r="H14" t="inlineStr">
        <is>
          <t>Film-coated tablet</t>
        </is>
      </c>
      <c r="I14" t="n">
        <v>60</v>
      </c>
      <c r="J14" t="n">
        <v>90.59999999999999</v>
      </c>
      <c r="K14" t="inlineStr">
        <is>
          <t>SAR</t>
        </is>
      </c>
      <c r="L14" s="5">
        <f>IF(AND(ISNUMBER(I14),I14&gt;0),J14/I14,"")</f>
        <v/>
      </c>
      <c r="M14" s="5">
        <f>IF(L14="","",L14/IF(K14="SAR",Inputs!$B$1,Inputs!$B$2))</f>
        <v/>
      </c>
      <c r="N14" t="inlineStr">
        <is>
          <t>Generic or other</t>
        </is>
      </c>
      <c r="O14" t="inlineStr">
        <is>
          <t>Pharco International pharmaceutical company</t>
        </is>
      </c>
      <c r="P14" t="inlineStr">
        <is>
          <t>1506257555</t>
        </is>
      </c>
    </row>
    <row r="15">
      <c r="A15" t="inlineStr">
        <is>
          <t>Saudi Arabia</t>
        </is>
      </c>
      <c r="B15" t="inlineStr">
        <is>
          <t>A10BA</t>
        </is>
      </c>
      <c r="C15" t="inlineStr"/>
      <c r="D15" t="inlineStr">
        <is>
          <t>SITAGLIPTIN</t>
        </is>
      </c>
      <c r="E15" t="inlineStr">
        <is>
          <t>Glycimille</t>
        </is>
      </c>
      <c r="F15" t="inlineStr">
        <is>
          <t>GLYCIMILLE</t>
        </is>
      </c>
      <c r="G15" t="inlineStr">
        <is>
          <t>1000,50</t>
        </is>
      </c>
      <c r="H15" t="inlineStr">
        <is>
          <t>Film-coated tablet</t>
        </is>
      </c>
      <c r="I15" t="n">
        <v>60</v>
      </c>
      <c r="J15" t="n">
        <v>93.84999999999999</v>
      </c>
      <c r="K15" t="inlineStr">
        <is>
          <t>SAR</t>
        </is>
      </c>
      <c r="L15" s="5">
        <f>IF(AND(ISNUMBER(I15),I15&gt;0),J15/I15,"")</f>
        <v/>
      </c>
      <c r="M15" s="5">
        <f>IF(L15="","",L15/IF(K15="SAR",Inputs!$B$1,Inputs!$B$2))</f>
        <v/>
      </c>
      <c r="N15" t="inlineStr">
        <is>
          <t>Generic or other</t>
        </is>
      </c>
      <c r="O15" t="inlineStr">
        <is>
          <t>Pharco International pharmaceutical company</t>
        </is>
      </c>
      <c r="P15" t="inlineStr">
        <is>
          <t>1202269140</t>
        </is>
      </c>
    </row>
    <row r="16">
      <c r="A16" t="inlineStr">
        <is>
          <t>Saudi Arabia</t>
        </is>
      </c>
      <c r="B16" t="inlineStr">
        <is>
          <t>A10BA</t>
        </is>
      </c>
      <c r="C16" t="inlineStr"/>
      <c r="D16" t="inlineStr">
        <is>
          <t>SITAGLIPTIN</t>
        </is>
      </c>
      <c r="E16" t="inlineStr">
        <is>
          <t>Xitamet</t>
        </is>
      </c>
      <c r="F16" t="inlineStr">
        <is>
          <t>XITAMET</t>
        </is>
      </c>
      <c r="G16" t="inlineStr">
        <is>
          <t>850,50</t>
        </is>
      </c>
      <c r="H16" t="inlineStr">
        <is>
          <t>Film-coated tablet</t>
        </is>
      </c>
      <c r="I16" t="n">
        <v>56</v>
      </c>
      <c r="J16" t="n">
        <v>88</v>
      </c>
      <c r="K16" t="inlineStr">
        <is>
          <t>SAR</t>
        </is>
      </c>
      <c r="L16" s="5">
        <f>IF(AND(ISNUMBER(I16),I16&gt;0),J16/I16,"")</f>
        <v/>
      </c>
      <c r="M16" s="5">
        <f>IF(L16="","",L16/IF(K16="SAR",Inputs!$B$1,Inputs!$B$2))</f>
        <v/>
      </c>
      <c r="N16" t="inlineStr">
        <is>
          <t>Generic or other</t>
        </is>
      </c>
      <c r="O16" t="inlineStr">
        <is>
          <t>AJA PHARMACEUTICAL INDUSTRIES</t>
        </is>
      </c>
      <c r="P16" t="inlineStr">
        <is>
          <t>0306257537</t>
        </is>
      </c>
    </row>
    <row r="17">
      <c r="A17" t="inlineStr">
        <is>
          <t>Saudi Arabia</t>
        </is>
      </c>
      <c r="B17" t="inlineStr">
        <is>
          <t>A10BA</t>
        </is>
      </c>
      <c r="C17" t="inlineStr"/>
      <c r="D17" t="inlineStr">
        <is>
          <t>SITAGLIPTIN</t>
        </is>
      </c>
      <c r="E17" t="inlineStr">
        <is>
          <t>Sitagliptin/Metformin Cooper</t>
        </is>
      </c>
      <c r="F17" t="inlineStr">
        <is>
          <t>SITAGLIPTIN/METFORMIN</t>
        </is>
      </c>
      <c r="G17" t="inlineStr">
        <is>
          <t>850,50</t>
        </is>
      </c>
      <c r="H17" t="inlineStr">
        <is>
          <t>Film-coated tablet</t>
        </is>
      </c>
      <c r="I17" t="n">
        <v>60</v>
      </c>
      <c r="J17" t="n">
        <v>94.3</v>
      </c>
      <c r="K17" t="inlineStr">
        <is>
          <t>SAR</t>
        </is>
      </c>
      <c r="L17" s="5">
        <f>IF(AND(ISNUMBER(I17),I17&gt;0),J17/I17,"")</f>
        <v/>
      </c>
      <c r="M17" s="5">
        <f>IF(L17="","",L17/IF(K17="SAR",Inputs!$B$1,Inputs!$B$2))</f>
        <v/>
      </c>
      <c r="N17" t="inlineStr">
        <is>
          <t>Generic or other</t>
        </is>
      </c>
      <c r="O17" t="inlineStr">
        <is>
          <t>Cooper Pharma Arabia</t>
        </is>
      </c>
      <c r="P17" t="inlineStr">
        <is>
          <t>2811258675</t>
        </is>
      </c>
    </row>
    <row r="18">
      <c r="A18" t="inlineStr">
        <is>
          <t>Saudi Arabia</t>
        </is>
      </c>
      <c r="B18" t="inlineStr">
        <is>
          <t>A10BA</t>
        </is>
      </c>
      <c r="C18" t="inlineStr"/>
      <c r="D18" t="inlineStr">
        <is>
          <t>SITAGLIPTIN</t>
        </is>
      </c>
      <c r="E18" t="inlineStr">
        <is>
          <t>SITagliptin - MetFORMIN Cooper</t>
        </is>
      </c>
      <c r="F18" t="inlineStr">
        <is>
          <t>SITAGLIPTIN</t>
        </is>
      </c>
      <c r="G18" t="inlineStr">
        <is>
          <t>1000,50</t>
        </is>
      </c>
      <c r="H18" t="inlineStr">
        <is>
          <t>Film-coated tablet</t>
        </is>
      </c>
      <c r="I18" t="n">
        <v>60</v>
      </c>
      <c r="J18" t="n">
        <v>97.7</v>
      </c>
      <c r="K18" t="inlineStr">
        <is>
          <t>SAR</t>
        </is>
      </c>
      <c r="L18" s="5">
        <f>IF(AND(ISNUMBER(I18),I18&gt;0),J18/I18,"")</f>
        <v/>
      </c>
      <c r="M18" s="5">
        <f>IF(L18="","",L18/IF(K18="SAR",Inputs!$B$1,Inputs!$B$2))</f>
        <v/>
      </c>
      <c r="N18" t="inlineStr">
        <is>
          <t>Generic or other</t>
        </is>
      </c>
      <c r="O18" t="inlineStr">
        <is>
          <t>Cooper Pharma Arabia</t>
        </is>
      </c>
      <c r="P18" t="inlineStr">
        <is>
          <t>1002269116</t>
        </is>
      </c>
    </row>
    <row r="19">
      <c r="A19" t="inlineStr">
        <is>
          <t>Saudi Arabia</t>
        </is>
      </c>
      <c r="B19" t="inlineStr">
        <is>
          <t>A10BA</t>
        </is>
      </c>
      <c r="C19" t="inlineStr"/>
      <c r="D19" t="inlineStr">
        <is>
          <t>SITAGLIPTIN</t>
        </is>
      </c>
      <c r="E19" t="inlineStr">
        <is>
          <t>Xitamet</t>
        </is>
      </c>
      <c r="F19" t="inlineStr">
        <is>
          <t>XITAMET</t>
        </is>
      </c>
      <c r="G19" t="inlineStr">
        <is>
          <t>1000,50</t>
        </is>
      </c>
      <c r="H19" t="inlineStr">
        <is>
          <t>Film-coated tablet</t>
        </is>
      </c>
      <c r="I19" t="n">
        <v>56</v>
      </c>
      <c r="J19" t="n">
        <v>91.2</v>
      </c>
      <c r="K19" t="inlineStr">
        <is>
          <t>SAR</t>
        </is>
      </c>
      <c r="L19" s="5">
        <f>IF(AND(ISNUMBER(I19),I19&gt;0),J19/I19,"")</f>
        <v/>
      </c>
      <c r="M19" s="5">
        <f>IF(L19="","",L19/IF(K19="SAR",Inputs!$B$1,Inputs!$B$2))</f>
        <v/>
      </c>
      <c r="N19" t="inlineStr">
        <is>
          <t>Generic or other</t>
        </is>
      </c>
      <c r="O19" t="inlineStr">
        <is>
          <t>AJA PHARMACEUTICAL INDUSTRIES</t>
        </is>
      </c>
      <c r="P19" t="inlineStr">
        <is>
          <t>0306257538</t>
        </is>
      </c>
    </row>
    <row r="20">
      <c r="A20" t="inlineStr">
        <is>
          <t>Saudi Arabia</t>
        </is>
      </c>
      <c r="B20" t="inlineStr">
        <is>
          <t>A10BA</t>
        </is>
      </c>
      <c r="C20" t="inlineStr"/>
      <c r="D20" t="inlineStr">
        <is>
          <t>SITAGLIPTIN</t>
        </is>
      </c>
      <c r="E20" t="inlineStr">
        <is>
          <t>Sitavic XR</t>
        </is>
      </c>
      <c r="F20" t="inlineStr">
        <is>
          <t>SITAVIC XR</t>
        </is>
      </c>
      <c r="G20" t="inlineStr">
        <is>
          <t>1000,100</t>
        </is>
      </c>
      <c r="H20" t="inlineStr">
        <is>
          <t>Modified-release film-coated tablet</t>
        </is>
      </c>
      <c r="I20" t="n">
        <v>30</v>
      </c>
      <c r="J20" t="n">
        <v>126.5</v>
      </c>
      <c r="K20" t="inlineStr">
        <is>
          <t>SAR</t>
        </is>
      </c>
      <c r="L20" s="5">
        <f>IF(AND(ISNUMBER(I20),I20&gt;0),J20/I20,"")</f>
        <v/>
      </c>
      <c r="M20" s="5">
        <f>IF(L20="","",L20/IF(K20="SAR",Inputs!$B$1,Inputs!$B$2))</f>
        <v/>
      </c>
      <c r="N20" t="inlineStr">
        <is>
          <t>Generic or other</t>
        </is>
      </c>
      <c r="O20" t="inlineStr">
        <is>
          <t>Jamjoom Pharmaceuticals Factory Company</t>
        </is>
      </c>
      <c r="P20" t="inlineStr">
        <is>
          <t>1904269457</t>
        </is>
      </c>
    </row>
    <row r="21">
      <c r="A21" t="inlineStr">
        <is>
          <t>Saudi Arabia</t>
        </is>
      </c>
      <c r="B21" t="inlineStr">
        <is>
          <t>A10BD</t>
        </is>
      </c>
      <c r="C21" t="inlineStr">
        <is>
          <t>Diabetes combinations</t>
        </is>
      </c>
      <c r="D21" t="inlineStr">
        <is>
          <t>ALOGLIPTIN</t>
        </is>
      </c>
      <c r="E21" t="inlineStr">
        <is>
          <t>VIPDOMET 12.5 mg/500 mg TABLETS</t>
        </is>
      </c>
      <c r="F21" t="inlineStr">
        <is>
          <t>VIPDOMET</t>
        </is>
      </c>
      <c r="G21" t="inlineStr">
        <is>
          <t>500,12.5</t>
        </is>
      </c>
      <c r="H21" t="inlineStr">
        <is>
          <t>Film-coated tablet</t>
        </is>
      </c>
      <c r="I21" t="n">
        <v>56</v>
      </c>
      <c r="J21" t="n">
        <v>109.9</v>
      </c>
      <c r="K21" t="inlineStr">
        <is>
          <t>SAR</t>
        </is>
      </c>
      <c r="L21" s="5">
        <f>IF(AND(ISNUMBER(I21),I21&gt;0),J21/I21,"")</f>
        <v/>
      </c>
      <c r="M21" s="5">
        <f>IF(L21="","",L21/IF(K21="SAR",Inputs!$B$1,Inputs!$B$2))</f>
        <v/>
      </c>
      <c r="N21" t="inlineStr">
        <is>
          <t>Originator</t>
        </is>
      </c>
      <c r="O21" t="inlineStr">
        <is>
          <t>Jazeera Pharmaceutical Industries (JPI)</t>
        </is>
      </c>
      <c r="P21" t="inlineStr">
        <is>
          <t>2201233131</t>
        </is>
      </c>
    </row>
    <row r="22">
      <c r="A22" t="inlineStr">
        <is>
          <t>Saudi Arabia</t>
        </is>
      </c>
      <c r="B22" t="inlineStr">
        <is>
          <t>A10BD</t>
        </is>
      </c>
      <c r="C22" t="inlineStr">
        <is>
          <t>Diabetes combinations</t>
        </is>
      </c>
      <c r="D22" t="inlineStr">
        <is>
          <t>ALOGLIPTIN</t>
        </is>
      </c>
      <c r="E22" t="inlineStr">
        <is>
          <t>VIPDOMET 12.5 mg/1000 mg TABLETS</t>
        </is>
      </c>
      <c r="F22" t="inlineStr">
        <is>
          <t>VIPDOMET</t>
        </is>
      </c>
      <c r="G22" t="inlineStr">
        <is>
          <t>1000,12.5</t>
        </is>
      </c>
      <c r="H22" t="inlineStr">
        <is>
          <t>Film-coated tablet</t>
        </is>
      </c>
      <c r="I22" t="n">
        <v>56</v>
      </c>
      <c r="J22" t="n">
        <v>117.45</v>
      </c>
      <c r="K22" t="inlineStr">
        <is>
          <t>SAR</t>
        </is>
      </c>
      <c r="L22" s="5">
        <f>IF(AND(ISNUMBER(I22),I22&gt;0),J22/I22,"")</f>
        <v/>
      </c>
      <c r="M22" s="5">
        <f>IF(L22="","",L22/IF(K22="SAR",Inputs!$B$1,Inputs!$B$2))</f>
        <v/>
      </c>
      <c r="N22" t="inlineStr">
        <is>
          <t>Originator</t>
        </is>
      </c>
      <c r="O22" t="inlineStr">
        <is>
          <t>Jazeera Pharmaceutical Industries (JPI)</t>
        </is>
      </c>
      <c r="P22" t="inlineStr">
        <is>
          <t>2201233133</t>
        </is>
      </c>
    </row>
    <row r="23">
      <c r="A23" t="inlineStr">
        <is>
          <t>Saudi Arabia</t>
        </is>
      </c>
      <c r="B23" t="inlineStr">
        <is>
          <t>A10BD</t>
        </is>
      </c>
      <c r="C23" t="inlineStr">
        <is>
          <t>Diabetes combinations</t>
        </is>
      </c>
      <c r="D23" t="inlineStr">
        <is>
          <t>ALOGLIPTIN</t>
        </is>
      </c>
      <c r="E23" t="inlineStr">
        <is>
          <t>INCRESYNC 25/15 mg Tablet</t>
        </is>
      </c>
      <c r="F23" t="inlineStr">
        <is>
          <t>INCRESYNC</t>
        </is>
      </c>
      <c r="G23" t="inlineStr">
        <is>
          <t>25,15</t>
        </is>
      </c>
      <c r="H23" t="inlineStr">
        <is>
          <t>Tablet</t>
        </is>
      </c>
      <c r="I23" t="n">
        <v>28</v>
      </c>
      <c r="J23" t="n">
        <v>137.6</v>
      </c>
      <c r="K23" t="inlineStr">
        <is>
          <t>SAR</t>
        </is>
      </c>
      <c r="L23" s="5">
        <f>IF(AND(ISNUMBER(I23),I23&gt;0),J23/I23,"")</f>
        <v/>
      </c>
      <c r="M23" s="5">
        <f>IF(L23="","",L23/IF(K23="SAR",Inputs!$B$1,Inputs!$B$2))</f>
        <v/>
      </c>
      <c r="N23" t="inlineStr">
        <is>
          <t>Generic or other</t>
        </is>
      </c>
      <c r="O23" t="inlineStr">
        <is>
          <t>Jazeera Pharmaceutical Industries (JPI)</t>
        </is>
      </c>
      <c r="P23" t="inlineStr">
        <is>
          <t>0603245026</t>
        </is>
      </c>
    </row>
    <row r="24">
      <c r="A24" t="inlineStr">
        <is>
          <t>Saudi Arabia</t>
        </is>
      </c>
      <c r="B24" t="inlineStr">
        <is>
          <t>A10BD</t>
        </is>
      </c>
      <c r="C24" t="inlineStr">
        <is>
          <t>Diabetes combinations</t>
        </is>
      </c>
      <c r="D24" t="inlineStr">
        <is>
          <t>ALOGLIPTIN</t>
        </is>
      </c>
      <c r="E24" t="inlineStr">
        <is>
          <t>CYERO 25/15 mg Tablet</t>
        </is>
      </c>
      <c r="F24" t="inlineStr">
        <is>
          <t>CYERO</t>
        </is>
      </c>
      <c r="G24" t="inlineStr">
        <is>
          <t>25,15</t>
        </is>
      </c>
      <c r="H24" t="inlineStr">
        <is>
          <t>Film-coated tablet</t>
        </is>
      </c>
      <c r="I24" t="n">
        <v>28</v>
      </c>
      <c r="J24" t="n">
        <v>137.6</v>
      </c>
      <c r="K24" t="inlineStr">
        <is>
          <t>SAR</t>
        </is>
      </c>
      <c r="L24" s="5">
        <f>IF(AND(ISNUMBER(I24),I24&gt;0),J24/I24,"")</f>
        <v/>
      </c>
      <c r="M24" s="5">
        <f>IF(L24="","",L24/IF(K24="SAR",Inputs!$B$1,Inputs!$B$2))</f>
        <v/>
      </c>
      <c r="N24" t="inlineStr">
        <is>
          <t>Generic or other</t>
        </is>
      </c>
      <c r="O24" t="inlineStr">
        <is>
          <t>BATTERJEE PHARMACETICAL FACTORY</t>
        </is>
      </c>
      <c r="P24" t="inlineStr">
        <is>
          <t>2705257465</t>
        </is>
      </c>
    </row>
    <row r="25">
      <c r="A25" t="inlineStr">
        <is>
          <t>Saudi Arabia</t>
        </is>
      </c>
      <c r="B25" t="inlineStr">
        <is>
          <t>A10BD</t>
        </is>
      </c>
      <c r="C25" t="inlineStr">
        <is>
          <t>Diabetes combinations</t>
        </is>
      </c>
      <c r="D25" t="inlineStr">
        <is>
          <t>ALOGLIPTIN</t>
        </is>
      </c>
      <c r="E25" t="inlineStr">
        <is>
          <t>INCRESYNC 25/30 mg Tablet</t>
        </is>
      </c>
      <c r="F25" t="inlineStr">
        <is>
          <t>INCRESYNC</t>
        </is>
      </c>
      <c r="G25" t="inlineStr">
        <is>
          <t>25,30</t>
        </is>
      </c>
      <c r="H25" t="inlineStr">
        <is>
          <t>Tablet</t>
        </is>
      </c>
      <c r="I25" t="n">
        <v>28</v>
      </c>
      <c r="J25" t="n">
        <v>159.75</v>
      </c>
      <c r="K25" t="inlineStr">
        <is>
          <t>SAR</t>
        </is>
      </c>
      <c r="L25" s="5">
        <f>IF(AND(ISNUMBER(I25),I25&gt;0),J25/I25,"")</f>
        <v/>
      </c>
      <c r="M25" s="5">
        <f>IF(L25="","",L25/IF(K25="SAR",Inputs!$B$1,Inputs!$B$2))</f>
        <v/>
      </c>
      <c r="N25" t="inlineStr">
        <is>
          <t>Generic or other</t>
        </is>
      </c>
      <c r="O25" t="inlineStr">
        <is>
          <t>Jazeera Pharmaceutical Industries (JPI)</t>
        </is>
      </c>
      <c r="P25" t="inlineStr">
        <is>
          <t>0603245025</t>
        </is>
      </c>
    </row>
    <row r="26">
      <c r="A26" t="inlineStr">
        <is>
          <t>Saudi Arabia</t>
        </is>
      </c>
      <c r="B26" t="inlineStr">
        <is>
          <t>A10BD</t>
        </is>
      </c>
      <c r="C26" t="inlineStr">
        <is>
          <t>Diabetes combinations</t>
        </is>
      </c>
      <c r="D26" t="inlineStr">
        <is>
          <t>ALOGLIPTIN</t>
        </is>
      </c>
      <c r="E26" t="inlineStr">
        <is>
          <t>CYERO 25/30 mg Tablet</t>
        </is>
      </c>
      <c r="F26" t="inlineStr">
        <is>
          <t>CYERO</t>
        </is>
      </c>
      <c r="G26" t="inlineStr">
        <is>
          <t>25,30</t>
        </is>
      </c>
      <c r="H26" t="inlineStr">
        <is>
          <t>Film-coated tablet</t>
        </is>
      </c>
      <c r="I26" t="n">
        <v>28</v>
      </c>
      <c r="J26" t="n">
        <v>159.75</v>
      </c>
      <c r="K26" t="inlineStr">
        <is>
          <t>SAR</t>
        </is>
      </c>
      <c r="L26" s="5">
        <f>IF(AND(ISNUMBER(I26),I26&gt;0),J26/I26,"")</f>
        <v/>
      </c>
      <c r="M26" s="5">
        <f>IF(L26="","",L26/IF(K26="SAR",Inputs!$B$1,Inputs!$B$2))</f>
        <v/>
      </c>
      <c r="N26" t="inlineStr">
        <is>
          <t>Generic or other</t>
        </is>
      </c>
      <c r="O26" t="inlineStr">
        <is>
          <t>BATTERJEE PHARMACETICAL FACTORY</t>
        </is>
      </c>
      <c r="P26" t="inlineStr">
        <is>
          <t>2705257466</t>
        </is>
      </c>
    </row>
    <row r="27">
      <c r="A27" t="inlineStr">
        <is>
          <t>Saudi Arabia</t>
        </is>
      </c>
      <c r="B27" t="inlineStr">
        <is>
          <t>A10BD</t>
        </is>
      </c>
      <c r="C27" t="inlineStr">
        <is>
          <t>Diabetes combinations</t>
        </is>
      </c>
      <c r="D27" t="inlineStr">
        <is>
          <t>DAPAGLIFLOZIN</t>
        </is>
      </c>
      <c r="E27" t="inlineStr">
        <is>
          <t>Depaxamet</t>
        </is>
      </c>
      <c r="F27" t="inlineStr">
        <is>
          <t>DEPAXAMET</t>
        </is>
      </c>
      <c r="G27" t="inlineStr">
        <is>
          <t>5,1000</t>
        </is>
      </c>
      <c r="H27" t="inlineStr">
        <is>
          <t>Film-coated tablet</t>
        </is>
      </c>
      <c r="I27" t="n">
        <v>30</v>
      </c>
      <c r="J27" t="n">
        <v>54.85</v>
      </c>
      <c r="K27" t="inlineStr">
        <is>
          <t>SAR</t>
        </is>
      </c>
      <c r="L27" s="5">
        <f>IF(AND(ISNUMBER(I27),I27&gt;0),J27/I27,"")</f>
        <v/>
      </c>
      <c r="M27" s="5">
        <f>IF(L27="","",L27/IF(K27="SAR",Inputs!$B$1,Inputs!$B$2))</f>
        <v/>
      </c>
      <c r="N27" t="inlineStr">
        <is>
          <t>Generic or other</t>
        </is>
      </c>
      <c r="O27" t="inlineStr">
        <is>
          <t>Pharco International pharmaceutical company</t>
        </is>
      </c>
      <c r="P27" t="inlineStr">
        <is>
          <t>2704269537</t>
        </is>
      </c>
    </row>
    <row r="28">
      <c r="A28" t="inlineStr">
        <is>
          <t>Saudi Arabia</t>
        </is>
      </c>
      <c r="B28" t="inlineStr">
        <is>
          <t>A10BD</t>
        </is>
      </c>
      <c r="C28" t="inlineStr">
        <is>
          <t>Diabetes combinations</t>
        </is>
      </c>
      <c r="D28" t="inlineStr">
        <is>
          <t>DAPAGLIFLOZIN</t>
        </is>
      </c>
      <c r="E28" t="inlineStr">
        <is>
          <t>Depaxamet</t>
        </is>
      </c>
      <c r="F28" t="inlineStr">
        <is>
          <t>DEPAXAMET</t>
        </is>
      </c>
      <c r="G28" t="inlineStr">
        <is>
          <t>5,500</t>
        </is>
      </c>
      <c r="H28" t="inlineStr">
        <is>
          <t>Film-coated tablet</t>
        </is>
      </c>
      <c r="I28" t="n">
        <v>30</v>
      </c>
      <c r="J28" t="n">
        <v>54.85</v>
      </c>
      <c r="K28" t="inlineStr">
        <is>
          <t>SAR</t>
        </is>
      </c>
      <c r="L28" s="5">
        <f>IF(AND(ISNUMBER(I28),I28&gt;0),J28/I28,"")</f>
        <v/>
      </c>
      <c r="M28" s="5">
        <f>IF(L28="","",L28/IF(K28="SAR",Inputs!$B$1,Inputs!$B$2))</f>
        <v/>
      </c>
      <c r="N28" t="inlineStr">
        <is>
          <t>Generic or other</t>
        </is>
      </c>
      <c r="O28" t="inlineStr">
        <is>
          <t>Pharco International pharmaceutical company</t>
        </is>
      </c>
      <c r="P28" t="inlineStr">
        <is>
          <t>2704269535</t>
        </is>
      </c>
    </row>
    <row r="29">
      <c r="A29" t="inlineStr">
        <is>
          <t>Saudi Arabia</t>
        </is>
      </c>
      <c r="B29" t="inlineStr">
        <is>
          <t>A10BD</t>
        </is>
      </c>
      <c r="C29" t="inlineStr">
        <is>
          <t>Diabetes combinations</t>
        </is>
      </c>
      <c r="D29" t="inlineStr">
        <is>
          <t>DAPAGLIFLOZIN</t>
        </is>
      </c>
      <c r="E29" t="inlineStr">
        <is>
          <t>Dapazin Met XR</t>
        </is>
      </c>
      <c r="F29" t="inlineStr">
        <is>
          <t>DAPAZIN</t>
        </is>
      </c>
      <c r="G29" t="inlineStr">
        <is>
          <t>5,1000</t>
        </is>
      </c>
      <c r="H29" t="inlineStr">
        <is>
          <t>Modified-release film-coated tablet</t>
        </is>
      </c>
      <c r="I29" t="n">
        <v>28</v>
      </c>
      <c r="J29" t="n">
        <v>51.2</v>
      </c>
      <c r="K29" t="inlineStr">
        <is>
          <t>SAR</t>
        </is>
      </c>
      <c r="L29" s="5">
        <f>IF(AND(ISNUMBER(I29),I29&gt;0),J29/I29,"")</f>
        <v/>
      </c>
      <c r="M29" s="5">
        <f>IF(L29="","",L29/IF(K29="SAR",Inputs!$B$1,Inputs!$B$2))</f>
        <v/>
      </c>
      <c r="N29" t="inlineStr">
        <is>
          <t>Generic or other</t>
        </is>
      </c>
      <c r="O29" t="inlineStr">
        <is>
          <t>Jamjoom Pharmaceuticals Factory Company</t>
        </is>
      </c>
      <c r="P29" t="inlineStr">
        <is>
          <t>0110260613</t>
        </is>
      </c>
    </row>
    <row r="30">
      <c r="A30" t="inlineStr">
        <is>
          <t>Saudi Arabia</t>
        </is>
      </c>
      <c r="B30" t="inlineStr">
        <is>
          <t>A10BD</t>
        </is>
      </c>
      <c r="C30" t="inlineStr">
        <is>
          <t>Diabetes combinations</t>
        </is>
      </c>
      <c r="D30" t="inlineStr">
        <is>
          <t>DAPAGLIFLOZIN</t>
        </is>
      </c>
      <c r="E30" t="inlineStr">
        <is>
          <t>Divinusmet</t>
        </is>
      </c>
      <c r="F30" t="inlineStr">
        <is>
          <t>DIVINUSMET</t>
        </is>
      </c>
      <c r="G30" t="inlineStr">
        <is>
          <t>1000,5</t>
        </is>
      </c>
      <c r="H30" t="inlineStr">
        <is>
          <t>Film-coated tablet</t>
        </is>
      </c>
      <c r="I30" t="n">
        <v>60</v>
      </c>
      <c r="J30" t="n">
        <v>119.4</v>
      </c>
      <c r="K30" t="inlineStr">
        <is>
          <t>SAR</t>
        </is>
      </c>
      <c r="L30" s="5">
        <f>IF(AND(ISNUMBER(I30),I30&gt;0),J30/I30,"")</f>
        <v/>
      </c>
      <c r="M30" s="5">
        <f>IF(L30="","",L30/IF(K30="SAR",Inputs!$B$1,Inputs!$B$2))</f>
        <v/>
      </c>
      <c r="N30" t="inlineStr">
        <is>
          <t>Generic or other</t>
        </is>
      </c>
      <c r="O30" t="inlineStr">
        <is>
          <t>Jazeera Pharmaceutical Industries (JPI)</t>
        </is>
      </c>
      <c r="P30" t="inlineStr">
        <is>
          <t>0206210763</t>
        </is>
      </c>
    </row>
    <row r="31">
      <c r="A31" t="inlineStr">
        <is>
          <t>Saudi Arabia</t>
        </is>
      </c>
      <c r="B31" t="inlineStr">
        <is>
          <t>A10BD</t>
        </is>
      </c>
      <c r="C31" t="inlineStr">
        <is>
          <t>Diabetes combinations</t>
        </is>
      </c>
      <c r="D31" t="inlineStr">
        <is>
          <t>DAPAGLIFLOZIN</t>
        </is>
      </c>
      <c r="E31" t="inlineStr">
        <is>
          <t>XIGDUO XR 5 mg/1000 mg Film Coted Tablet</t>
        </is>
      </c>
      <c r="F31" t="inlineStr">
        <is>
          <t>XIGDUO XR</t>
        </is>
      </c>
      <c r="G31" t="inlineStr">
        <is>
          <t>1000,5</t>
        </is>
      </c>
      <c r="H31" t="inlineStr">
        <is>
          <t>Film-coated tablet</t>
        </is>
      </c>
      <c r="I31" t="n">
        <v>56</v>
      </c>
      <c r="J31" t="n">
        <v>128</v>
      </c>
      <c r="K31" t="inlineStr">
        <is>
          <t>SAR</t>
        </is>
      </c>
      <c r="L31" s="5">
        <f>IF(AND(ISNUMBER(I31),I31&gt;0),J31/I31,"")</f>
        <v/>
      </c>
      <c r="M31" s="5">
        <f>IF(L31="","",L31/IF(K31="SAR",Inputs!$B$1,Inputs!$B$2))</f>
        <v/>
      </c>
      <c r="N31" t="inlineStr">
        <is>
          <t>Originator</t>
        </is>
      </c>
      <c r="O31" t="inlineStr">
        <is>
          <t>AstraZeneca AB</t>
        </is>
      </c>
      <c r="P31" t="inlineStr">
        <is>
          <t>1309234197</t>
        </is>
      </c>
    </row>
    <row r="32">
      <c r="A32" t="inlineStr">
        <is>
          <t>Saudi Arabia</t>
        </is>
      </c>
      <c r="B32" t="inlineStr">
        <is>
          <t>A10BD</t>
        </is>
      </c>
      <c r="C32" t="inlineStr">
        <is>
          <t>Diabetes combinations</t>
        </is>
      </c>
      <c r="D32" t="inlineStr">
        <is>
          <t>DAPAGLIFLOZIN</t>
        </is>
      </c>
      <c r="E32" t="inlineStr">
        <is>
          <t>Depaxamet</t>
        </is>
      </c>
      <c r="F32" t="inlineStr">
        <is>
          <t>DEPAXAMET</t>
        </is>
      </c>
      <c r="G32" t="inlineStr">
        <is>
          <t>10,500</t>
        </is>
      </c>
      <c r="H32" t="inlineStr">
        <is>
          <t>Film-coated tablet</t>
        </is>
      </c>
      <c r="I32" t="n">
        <v>30</v>
      </c>
      <c r="J32" t="n">
        <v>104.95</v>
      </c>
      <c r="K32" t="inlineStr">
        <is>
          <t>SAR</t>
        </is>
      </c>
      <c r="L32" s="5">
        <f>IF(AND(ISNUMBER(I32),I32&gt;0),J32/I32,"")</f>
        <v/>
      </c>
      <c r="M32" s="5">
        <f>IF(L32="","",L32/IF(K32="SAR",Inputs!$B$1,Inputs!$B$2))</f>
        <v/>
      </c>
      <c r="N32" t="inlineStr">
        <is>
          <t>Generic or other</t>
        </is>
      </c>
      <c r="O32" t="inlineStr">
        <is>
          <t>Pharco International pharmaceutical company</t>
        </is>
      </c>
      <c r="P32" t="inlineStr">
        <is>
          <t>2704269534</t>
        </is>
      </c>
    </row>
    <row r="33">
      <c r="A33" t="inlineStr">
        <is>
          <t>Saudi Arabia</t>
        </is>
      </c>
      <c r="B33" t="inlineStr">
        <is>
          <t>A10BD</t>
        </is>
      </c>
      <c r="C33" t="inlineStr">
        <is>
          <t>Diabetes combinations</t>
        </is>
      </c>
      <c r="D33" t="inlineStr">
        <is>
          <t>DAPAGLIFLOZIN</t>
        </is>
      </c>
      <c r="E33" t="inlineStr">
        <is>
          <t>Metflozin XR</t>
        </is>
      </c>
      <c r="F33" t="inlineStr">
        <is>
          <t>METFLOZIN XR</t>
        </is>
      </c>
      <c r="G33" t="inlineStr">
        <is>
          <t>10,500</t>
        </is>
      </c>
      <c r="H33" t="inlineStr">
        <is>
          <t>Film-coated tablet</t>
        </is>
      </c>
      <c r="I33" t="n">
        <v>30</v>
      </c>
      <c r="J33" t="n">
        <v>105</v>
      </c>
      <c r="K33" t="inlineStr">
        <is>
          <t>SAR</t>
        </is>
      </c>
      <c r="L33" s="5">
        <f>IF(AND(ISNUMBER(I33),I33&gt;0),J33/I33,"")</f>
        <v/>
      </c>
      <c r="M33" s="5">
        <f>IF(L33="","",L33/IF(K33="SAR",Inputs!$B$1,Inputs!$B$2))</f>
        <v/>
      </c>
      <c r="N33" t="inlineStr">
        <is>
          <t>Generic or other</t>
        </is>
      </c>
      <c r="O33" t="inlineStr">
        <is>
          <t>Saudi Pharmaceutical Industries &amp; Medical Appliances Corporation</t>
        </is>
      </c>
      <c r="P33" t="inlineStr">
        <is>
          <t>0107260034</t>
        </is>
      </c>
    </row>
    <row r="34">
      <c r="A34" t="inlineStr">
        <is>
          <t>Saudi Arabia</t>
        </is>
      </c>
      <c r="B34" t="inlineStr">
        <is>
          <t>A10BD</t>
        </is>
      </c>
      <c r="C34" t="inlineStr">
        <is>
          <t>Diabetes combinations</t>
        </is>
      </c>
      <c r="D34" t="inlineStr">
        <is>
          <t>DAPAGLIFLOZIN</t>
        </is>
      </c>
      <c r="E34" t="inlineStr">
        <is>
          <t>Depaxamet</t>
        </is>
      </c>
      <c r="F34" t="inlineStr">
        <is>
          <t>DEPAXAMET</t>
        </is>
      </c>
      <c r="G34" t="inlineStr">
        <is>
          <t>10,1000</t>
        </is>
      </c>
      <c r="H34" t="inlineStr">
        <is>
          <t>Film-coated tablet</t>
        </is>
      </c>
      <c r="I34" t="n">
        <v>30</v>
      </c>
      <c r="J34" t="n">
        <v>106.6</v>
      </c>
      <c r="K34" t="inlineStr">
        <is>
          <t>SAR</t>
        </is>
      </c>
      <c r="L34" s="5">
        <f>IF(AND(ISNUMBER(I34),I34&gt;0),J34/I34,"")</f>
        <v/>
      </c>
      <c r="M34" s="5">
        <f>IF(L34="","",L34/IF(K34="SAR",Inputs!$B$1,Inputs!$B$2))</f>
        <v/>
      </c>
      <c r="N34" t="inlineStr">
        <is>
          <t>Generic or other</t>
        </is>
      </c>
      <c r="O34" t="inlineStr">
        <is>
          <t>Pharco International pharmaceutical company</t>
        </is>
      </c>
      <c r="P34" t="inlineStr">
        <is>
          <t>2704269533</t>
        </is>
      </c>
    </row>
    <row r="35">
      <c r="A35" t="inlineStr">
        <is>
          <t>Saudi Arabia</t>
        </is>
      </c>
      <c r="B35" t="inlineStr">
        <is>
          <t>A10BD</t>
        </is>
      </c>
      <c r="C35" t="inlineStr">
        <is>
          <t>Diabetes combinations</t>
        </is>
      </c>
      <c r="D35" t="inlineStr">
        <is>
          <t>DAPAGLIFLOZIN</t>
        </is>
      </c>
      <c r="E35" t="inlineStr">
        <is>
          <t>Dapazin Met XR</t>
        </is>
      </c>
      <c r="F35" t="inlineStr">
        <is>
          <t>DAPAZIN</t>
        </is>
      </c>
      <c r="G35" t="inlineStr">
        <is>
          <t>10,1000</t>
        </is>
      </c>
      <c r="H35" t="inlineStr">
        <is>
          <t>Modified-release film-coated tablet</t>
        </is>
      </c>
      <c r="I35" t="n">
        <v>28</v>
      </c>
      <c r="J35" t="n">
        <v>99.5</v>
      </c>
      <c r="K35" t="inlineStr">
        <is>
          <t>SAR</t>
        </is>
      </c>
      <c r="L35" s="5">
        <f>IF(AND(ISNUMBER(I35),I35&gt;0),J35/I35,"")</f>
        <v/>
      </c>
      <c r="M35" s="5">
        <f>IF(L35="","",L35/IF(K35="SAR",Inputs!$B$1,Inputs!$B$2))</f>
        <v/>
      </c>
      <c r="N35" t="inlineStr">
        <is>
          <t>Generic or other</t>
        </is>
      </c>
      <c r="O35" t="inlineStr">
        <is>
          <t>Jamjoom Pharmaceuticals Factory Company</t>
        </is>
      </c>
      <c r="P35" t="inlineStr">
        <is>
          <t>0110260614</t>
        </is>
      </c>
    </row>
    <row r="36">
      <c r="A36" t="inlineStr">
        <is>
          <t>Saudi Arabia</t>
        </is>
      </c>
      <c r="B36" t="inlineStr">
        <is>
          <t>A10BD</t>
        </is>
      </c>
      <c r="C36" t="inlineStr">
        <is>
          <t>Diabetes combinations</t>
        </is>
      </c>
      <c r="D36" t="inlineStr">
        <is>
          <t>DAPAGLIFLOZIN</t>
        </is>
      </c>
      <c r="E36" t="inlineStr">
        <is>
          <t>Divinusmet</t>
        </is>
      </c>
      <c r="F36" t="inlineStr">
        <is>
          <t>DIVINUSMET</t>
        </is>
      </c>
      <c r="G36" t="inlineStr">
        <is>
          <t>1000,10</t>
        </is>
      </c>
      <c r="H36" t="inlineStr">
        <is>
          <t>Film-coated tablet</t>
        </is>
      </c>
      <c r="I36" t="n">
        <v>30</v>
      </c>
      <c r="J36" t="n">
        <v>116.1</v>
      </c>
      <c r="K36" t="inlineStr">
        <is>
          <t>SAR</t>
        </is>
      </c>
      <c r="L36" s="5">
        <f>IF(AND(ISNUMBER(I36),I36&gt;0),J36/I36,"")</f>
        <v/>
      </c>
      <c r="M36" s="5">
        <f>IF(L36="","",L36/IF(K36="SAR",Inputs!$B$1,Inputs!$B$2))</f>
        <v/>
      </c>
      <c r="N36" t="inlineStr">
        <is>
          <t>Generic or other</t>
        </is>
      </c>
      <c r="O36" t="inlineStr">
        <is>
          <t>Jazeera Pharmaceutical Industries (JPI)</t>
        </is>
      </c>
      <c r="P36" t="inlineStr">
        <is>
          <t>0206210764</t>
        </is>
      </c>
    </row>
    <row r="37">
      <c r="A37" t="inlineStr">
        <is>
          <t>Saudi Arabia</t>
        </is>
      </c>
      <c r="B37" t="inlineStr">
        <is>
          <t>A10BD</t>
        </is>
      </c>
      <c r="C37" t="inlineStr">
        <is>
          <t>Diabetes combinations</t>
        </is>
      </c>
      <c r="D37" t="inlineStr">
        <is>
          <t>DAPAGLIFLOZIN</t>
        </is>
      </c>
      <c r="E37" t="inlineStr">
        <is>
          <t>XIGDUO XR 10 mg/500 mg Film Coted Tablet</t>
        </is>
      </c>
      <c r="F37" t="inlineStr">
        <is>
          <t>XIGDUO XR</t>
        </is>
      </c>
      <c r="G37" t="inlineStr">
        <is>
          <t>500,10</t>
        </is>
      </c>
      <c r="H37" t="inlineStr">
        <is>
          <t>Film-coated tablet</t>
        </is>
      </c>
      <c r="I37" t="n">
        <v>28</v>
      </c>
      <c r="J37" t="n">
        <v>122.45</v>
      </c>
      <c r="K37" t="inlineStr">
        <is>
          <t>SAR</t>
        </is>
      </c>
      <c r="L37" s="5">
        <f>IF(AND(ISNUMBER(I37),I37&gt;0),J37/I37,"")</f>
        <v/>
      </c>
      <c r="M37" s="5">
        <f>IF(L37="","",L37/IF(K37="SAR",Inputs!$B$1,Inputs!$B$2))</f>
        <v/>
      </c>
      <c r="N37" t="inlineStr">
        <is>
          <t>Originator</t>
        </is>
      </c>
      <c r="O37" t="inlineStr">
        <is>
          <t>AstraZeneca AB</t>
        </is>
      </c>
      <c r="P37" t="inlineStr">
        <is>
          <t>1309234196</t>
        </is>
      </c>
    </row>
    <row r="38">
      <c r="A38" t="inlineStr">
        <is>
          <t>Saudi Arabia</t>
        </is>
      </c>
      <c r="B38" t="inlineStr">
        <is>
          <t>A10BD</t>
        </is>
      </c>
      <c r="C38" t="inlineStr">
        <is>
          <t>Diabetes combinations</t>
        </is>
      </c>
      <c r="D38" t="inlineStr">
        <is>
          <t>DAPAGLIFLOZIN</t>
        </is>
      </c>
      <c r="E38" t="inlineStr">
        <is>
          <t>XIGDUO XR 10 mg/1000 mg Film Coted Tablet</t>
        </is>
      </c>
      <c r="F38" t="inlineStr">
        <is>
          <t>XIGDUO XR</t>
        </is>
      </c>
      <c r="G38" t="inlineStr">
        <is>
          <t>1000,10</t>
        </is>
      </c>
      <c r="H38" t="inlineStr">
        <is>
          <t>Film-coated tablet</t>
        </is>
      </c>
      <c r="I38" t="n">
        <v>28</v>
      </c>
      <c r="J38" t="n">
        <v>124.4</v>
      </c>
      <c r="K38" t="inlineStr">
        <is>
          <t>SAR</t>
        </is>
      </c>
      <c r="L38" s="5">
        <f>IF(AND(ISNUMBER(I38),I38&gt;0),J38/I38,"")</f>
        <v/>
      </c>
      <c r="M38" s="5">
        <f>IF(L38="","",L38/IF(K38="SAR",Inputs!$B$1,Inputs!$B$2))</f>
        <v/>
      </c>
      <c r="N38" t="inlineStr">
        <is>
          <t>Originator</t>
        </is>
      </c>
      <c r="O38" t="inlineStr">
        <is>
          <t>AstraZeneca AB</t>
        </is>
      </c>
      <c r="P38" t="inlineStr">
        <is>
          <t>1309234198</t>
        </is>
      </c>
    </row>
    <row r="39">
      <c r="A39" t="inlineStr">
        <is>
          <t>Saudi Arabia</t>
        </is>
      </c>
      <c r="B39" t="inlineStr">
        <is>
          <t>A10BD</t>
        </is>
      </c>
      <c r="C39" t="inlineStr">
        <is>
          <t>Diabetes combinations</t>
        </is>
      </c>
      <c r="D39" t="inlineStr">
        <is>
          <t>EMPAGLIFLOZIN</t>
        </is>
      </c>
      <c r="E39" t="inlineStr">
        <is>
          <t>Empamac Met</t>
        </is>
      </c>
      <c r="F39" t="inlineStr">
        <is>
          <t>EMPAMAC</t>
        </is>
      </c>
      <c r="G39" t="inlineStr">
        <is>
          <t>12.5,1000</t>
        </is>
      </c>
      <c r="H39" t="inlineStr">
        <is>
          <t>Tablet</t>
        </is>
      </c>
      <c r="I39" t="n">
        <v>60</v>
      </c>
      <c r="J39" t="n">
        <v>120.05</v>
      </c>
      <c r="K39" t="inlineStr">
        <is>
          <t>SAR</t>
        </is>
      </c>
      <c r="L39" s="5">
        <f>IF(AND(ISNUMBER(I39),I39&gt;0),J39/I39,"")</f>
        <v/>
      </c>
      <c r="M39" s="5">
        <f>IF(L39="","",L39/IF(K39="SAR",Inputs!$B$1,Inputs!$B$2))</f>
        <v/>
      </c>
      <c r="N39" t="inlineStr">
        <is>
          <t>Generic or other</t>
        </is>
      </c>
      <c r="O39" t="inlineStr">
        <is>
          <t>Pharma Pharmaceutical Industries (PPI)</t>
        </is>
      </c>
      <c r="P39" t="inlineStr">
        <is>
          <t>2306269970</t>
        </is>
      </c>
    </row>
    <row r="40">
      <c r="A40" t="inlineStr">
        <is>
          <t>Saudi Arabia</t>
        </is>
      </c>
      <c r="B40" t="inlineStr">
        <is>
          <t>A10BD</t>
        </is>
      </c>
      <c r="C40" t="inlineStr">
        <is>
          <t>Diabetes combinations</t>
        </is>
      </c>
      <c r="D40" t="inlineStr">
        <is>
          <t>EMPAGLIFLOZIN</t>
        </is>
      </c>
      <c r="E40" t="inlineStr">
        <is>
          <t>SYNJARDY 5/850 mg Film-coated Tablet</t>
        </is>
      </c>
      <c r="F40" t="inlineStr">
        <is>
          <t>SYNJARDY</t>
        </is>
      </c>
      <c r="G40" t="inlineStr">
        <is>
          <t>850,5</t>
        </is>
      </c>
      <c r="H40" t="inlineStr">
        <is>
          <t>Film-coated tablet</t>
        </is>
      </c>
      <c r="I40" t="n">
        <v>60</v>
      </c>
      <c r="J40" t="n">
        <v>165.8</v>
      </c>
      <c r="K40" t="inlineStr">
        <is>
          <t>SAR</t>
        </is>
      </c>
      <c r="L40" s="5">
        <f>IF(AND(ISNUMBER(I40),I40&gt;0),J40/I40,"")</f>
        <v/>
      </c>
      <c r="M40" s="5">
        <f>IF(L40="","",L40/IF(K40="SAR",Inputs!$B$1,Inputs!$B$2))</f>
        <v/>
      </c>
      <c r="N40" t="inlineStr">
        <is>
          <t>Originator</t>
        </is>
      </c>
      <c r="O40" t="inlineStr">
        <is>
          <t>BOEHRINGER INGELHEIM</t>
        </is>
      </c>
      <c r="P40" t="inlineStr">
        <is>
          <t>2903233442</t>
        </is>
      </c>
    </row>
    <row r="41">
      <c r="A41" t="inlineStr">
        <is>
          <t>Saudi Arabia</t>
        </is>
      </c>
      <c r="B41" t="inlineStr">
        <is>
          <t>A10BD</t>
        </is>
      </c>
      <c r="C41" t="inlineStr">
        <is>
          <t>Diabetes combinations</t>
        </is>
      </c>
      <c r="D41" t="inlineStr">
        <is>
          <t>EMPAGLIFLOZIN</t>
        </is>
      </c>
      <c r="E41" t="inlineStr">
        <is>
          <t>SYNJARDY 12.5/850 mg Film-coated Tablet</t>
        </is>
      </c>
      <c r="F41" t="inlineStr">
        <is>
          <t>SYNJARDY</t>
        </is>
      </c>
      <c r="G41" t="inlineStr">
        <is>
          <t>850,12.5</t>
        </is>
      </c>
      <c r="H41" t="inlineStr">
        <is>
          <t>Film-coated tablet</t>
        </is>
      </c>
      <c r="I41" t="n">
        <v>60</v>
      </c>
      <c r="J41" t="n">
        <v>165.8</v>
      </c>
      <c r="K41" t="inlineStr">
        <is>
          <t>SAR</t>
        </is>
      </c>
      <c r="L41" s="5">
        <f>IF(AND(ISNUMBER(I41),I41&gt;0),J41/I41,"")</f>
        <v/>
      </c>
      <c r="M41" s="5">
        <f>IF(L41="","",L41/IF(K41="SAR",Inputs!$B$1,Inputs!$B$2))</f>
        <v/>
      </c>
      <c r="N41" t="inlineStr">
        <is>
          <t>Originator</t>
        </is>
      </c>
      <c r="O41" t="inlineStr">
        <is>
          <t>BOEHRINGER INGELHEIM</t>
        </is>
      </c>
      <c r="P41" t="inlineStr">
        <is>
          <t>2903233443</t>
        </is>
      </c>
    </row>
    <row r="42">
      <c r="A42" t="inlineStr">
        <is>
          <t>Saudi Arabia</t>
        </is>
      </c>
      <c r="B42" t="inlineStr">
        <is>
          <t>A10BD</t>
        </is>
      </c>
      <c r="C42" t="inlineStr">
        <is>
          <t>Diabetes combinations</t>
        </is>
      </c>
      <c r="D42" t="inlineStr">
        <is>
          <t>EMPAGLIFLOZIN</t>
        </is>
      </c>
      <c r="E42" t="inlineStr">
        <is>
          <t>SYNJARDY 5/1000 mg Film-coated Tablet</t>
        </is>
      </c>
      <c r="F42" t="inlineStr">
        <is>
          <t>SYNJARDY</t>
        </is>
      </c>
      <c r="G42" t="inlineStr">
        <is>
          <t>1000,5</t>
        </is>
      </c>
      <c r="H42" t="inlineStr">
        <is>
          <t>Film-coated tablet</t>
        </is>
      </c>
      <c r="I42" t="n">
        <v>60</v>
      </c>
      <c r="J42" t="n">
        <v>171.5</v>
      </c>
      <c r="K42" t="inlineStr">
        <is>
          <t>SAR</t>
        </is>
      </c>
      <c r="L42" s="5">
        <f>IF(AND(ISNUMBER(I42),I42&gt;0),J42/I42,"")</f>
        <v/>
      </c>
      <c r="M42" s="5">
        <f>IF(L42="","",L42/IF(K42="SAR",Inputs!$B$1,Inputs!$B$2))</f>
        <v/>
      </c>
      <c r="N42" t="inlineStr">
        <is>
          <t>Originator</t>
        </is>
      </c>
      <c r="O42" t="inlineStr">
        <is>
          <t>BOEHRINGER INGELHEIM</t>
        </is>
      </c>
      <c r="P42" t="inlineStr">
        <is>
          <t>2903233444</t>
        </is>
      </c>
    </row>
    <row r="43">
      <c r="A43" t="inlineStr">
        <is>
          <t>Saudi Arabia</t>
        </is>
      </c>
      <c r="B43" t="inlineStr">
        <is>
          <t>A10BD</t>
        </is>
      </c>
      <c r="C43" t="inlineStr">
        <is>
          <t>Diabetes combinations</t>
        </is>
      </c>
      <c r="D43" t="inlineStr">
        <is>
          <t>EMPAGLIFLOZIN</t>
        </is>
      </c>
      <c r="E43" t="inlineStr">
        <is>
          <t>SYNJARDY 12.5/1000 mg Film-coated Tablet</t>
        </is>
      </c>
      <c r="F43" t="inlineStr">
        <is>
          <t>SYNJARDY</t>
        </is>
      </c>
      <c r="G43" t="inlineStr">
        <is>
          <t>1000,12.5</t>
        </is>
      </c>
      <c r="H43" t="inlineStr">
        <is>
          <t>Film-coated tablet</t>
        </is>
      </c>
      <c r="I43" t="n">
        <v>60</v>
      </c>
      <c r="J43" t="n">
        <v>171.5</v>
      </c>
      <c r="K43" t="inlineStr">
        <is>
          <t>SAR</t>
        </is>
      </c>
      <c r="L43" s="5">
        <f>IF(AND(ISNUMBER(I43),I43&gt;0),J43/I43,"")</f>
        <v/>
      </c>
      <c r="M43" s="5">
        <f>IF(L43="","",L43/IF(K43="SAR",Inputs!$B$1,Inputs!$B$2))</f>
        <v/>
      </c>
      <c r="N43" t="inlineStr">
        <is>
          <t>Originator</t>
        </is>
      </c>
      <c r="O43" t="inlineStr">
        <is>
          <t>BOEHRINGER INGELHEIM</t>
        </is>
      </c>
      <c r="P43" t="inlineStr">
        <is>
          <t>2903233445</t>
        </is>
      </c>
    </row>
    <row r="44">
      <c r="A44" t="inlineStr">
        <is>
          <t>Saudi Arabia</t>
        </is>
      </c>
      <c r="B44" t="inlineStr">
        <is>
          <t>A10BD</t>
        </is>
      </c>
      <c r="C44" t="inlineStr">
        <is>
          <t>Diabetes combinations</t>
        </is>
      </c>
      <c r="D44" t="inlineStr">
        <is>
          <t>LINAGLIPTIN</t>
        </is>
      </c>
      <c r="E44" t="inlineStr">
        <is>
          <t>Linajent-Met</t>
        </is>
      </c>
      <c r="F44" t="inlineStr">
        <is>
          <t>LINAJENT</t>
        </is>
      </c>
      <c r="G44" t="inlineStr">
        <is>
          <t>2.5,850</t>
        </is>
      </c>
      <c r="H44" t="inlineStr">
        <is>
          <t>Film-coated tablet</t>
        </is>
      </c>
      <c r="I44" t="n">
        <v>56</v>
      </c>
      <c r="J44" t="n">
        <v>121.45</v>
      </c>
      <c r="K44" t="inlineStr">
        <is>
          <t>SAR</t>
        </is>
      </c>
      <c r="L44" s="5">
        <f>IF(AND(ISNUMBER(I44),I44&gt;0),J44/I44,"")</f>
        <v/>
      </c>
      <c r="M44" s="5">
        <f>IF(L44="","",L44/IF(K44="SAR",Inputs!$B$1,Inputs!$B$2))</f>
        <v/>
      </c>
      <c r="N44" t="inlineStr">
        <is>
          <t>Generic or other</t>
        </is>
      </c>
      <c r="O44" t="inlineStr">
        <is>
          <t>Tabuk Pharmaceutical Manufacturing Company</t>
        </is>
      </c>
      <c r="P44" t="inlineStr">
        <is>
          <t>1607260131</t>
        </is>
      </c>
    </row>
    <row r="45">
      <c r="A45" t="inlineStr">
        <is>
          <t>Saudi Arabia</t>
        </is>
      </c>
      <c r="B45" t="inlineStr">
        <is>
          <t>A10BD</t>
        </is>
      </c>
      <c r="C45" t="inlineStr">
        <is>
          <t>Diabetes combinations</t>
        </is>
      </c>
      <c r="D45" t="inlineStr">
        <is>
          <t>LINAGLIPTIN</t>
        </is>
      </c>
      <c r="E45" t="inlineStr">
        <is>
          <t>Linajent-Met</t>
        </is>
      </c>
      <c r="F45" t="inlineStr">
        <is>
          <t>LINAJENT</t>
        </is>
      </c>
      <c r="G45" t="inlineStr">
        <is>
          <t>2.5,850</t>
        </is>
      </c>
      <c r="H45" t="inlineStr">
        <is>
          <t>Film-coated tablet</t>
        </is>
      </c>
      <c r="I45" t="n">
        <v>28</v>
      </c>
      <c r="J45" t="n">
        <v>60.75</v>
      </c>
      <c r="K45" t="inlineStr">
        <is>
          <t>SAR</t>
        </is>
      </c>
      <c r="L45" s="5">
        <f>IF(AND(ISNUMBER(I45),I45&gt;0),J45/I45,"")</f>
        <v/>
      </c>
      <c r="M45" s="5">
        <f>IF(L45="","",L45/IF(K45="SAR",Inputs!$B$1,Inputs!$B$2))</f>
        <v/>
      </c>
      <c r="N45" t="inlineStr">
        <is>
          <t>Generic or other</t>
        </is>
      </c>
      <c r="O45" t="inlineStr">
        <is>
          <t>Tabuk Pharmaceutical Manufacturing Company</t>
        </is>
      </c>
      <c r="P45" t="inlineStr">
        <is>
          <t>1607260133</t>
        </is>
      </c>
    </row>
    <row r="46">
      <c r="A46" t="inlineStr">
        <is>
          <t>Saudi Arabia</t>
        </is>
      </c>
      <c r="B46" t="inlineStr">
        <is>
          <t>A10BD</t>
        </is>
      </c>
      <c r="C46" t="inlineStr">
        <is>
          <t>Diabetes combinations</t>
        </is>
      </c>
      <c r="D46" t="inlineStr">
        <is>
          <t>LINAGLIPTIN</t>
        </is>
      </c>
      <c r="E46" t="inlineStr">
        <is>
          <t>Linajent -Met</t>
        </is>
      </c>
      <c r="F46" t="inlineStr">
        <is>
          <t>LINAJENT</t>
        </is>
      </c>
      <c r="G46" t="inlineStr">
        <is>
          <t>2.5,1000</t>
        </is>
      </c>
      <c r="H46" t="inlineStr">
        <is>
          <t>Film-coated tablet</t>
        </is>
      </c>
      <c r="I46" t="n">
        <v>28</v>
      </c>
      <c r="J46" t="n">
        <v>64.5</v>
      </c>
      <c r="K46" t="inlineStr">
        <is>
          <t>SAR</t>
        </is>
      </c>
      <c r="L46" s="5">
        <f>IF(AND(ISNUMBER(I46),I46&gt;0),J46/I46,"")</f>
        <v/>
      </c>
      <c r="M46" s="5">
        <f>IF(L46="","",L46/IF(K46="SAR",Inputs!$B$1,Inputs!$B$2))</f>
        <v/>
      </c>
      <c r="N46" t="inlineStr">
        <is>
          <t>Generic or other</t>
        </is>
      </c>
      <c r="O46" t="inlineStr">
        <is>
          <t>Tabuk Pharmaceutical Manufacturing Company</t>
        </is>
      </c>
      <c r="P46" t="inlineStr">
        <is>
          <t>1607260132</t>
        </is>
      </c>
    </row>
    <row r="47">
      <c r="A47" t="inlineStr">
        <is>
          <t>Saudi Arabia</t>
        </is>
      </c>
      <c r="B47" t="inlineStr">
        <is>
          <t>A10BD</t>
        </is>
      </c>
      <c r="C47" t="inlineStr">
        <is>
          <t>Diabetes combinations</t>
        </is>
      </c>
      <c r="D47" t="inlineStr">
        <is>
          <t>LINAGLIPTIN</t>
        </is>
      </c>
      <c r="E47" t="inlineStr">
        <is>
          <t>Linajent -Met</t>
        </is>
      </c>
      <c r="F47" t="inlineStr">
        <is>
          <t>LINAJENT</t>
        </is>
      </c>
      <c r="G47" t="inlineStr">
        <is>
          <t>2.5,1000</t>
        </is>
      </c>
      <c r="H47" t="inlineStr">
        <is>
          <t>Film-coated tablet</t>
        </is>
      </c>
      <c r="I47" t="n">
        <v>56</v>
      </c>
      <c r="J47" t="n">
        <v>129</v>
      </c>
      <c r="K47" t="inlineStr">
        <is>
          <t>SAR</t>
        </is>
      </c>
      <c r="L47" s="5">
        <f>IF(AND(ISNUMBER(I47),I47&gt;0),J47/I47,"")</f>
        <v/>
      </c>
      <c r="M47" s="5">
        <f>IF(L47="","",L47/IF(K47="SAR",Inputs!$B$1,Inputs!$B$2))</f>
        <v/>
      </c>
      <c r="N47" t="inlineStr">
        <is>
          <t>Generic or other</t>
        </is>
      </c>
      <c r="O47" t="inlineStr">
        <is>
          <t>Tabuk Pharmaceutical Manufacturing Company</t>
        </is>
      </c>
      <c r="P47" t="inlineStr">
        <is>
          <t>1607260130</t>
        </is>
      </c>
    </row>
    <row r="48">
      <c r="A48" t="inlineStr">
        <is>
          <t>Saudi Arabia</t>
        </is>
      </c>
      <c r="B48" t="inlineStr">
        <is>
          <t>A10BD</t>
        </is>
      </c>
      <c r="C48" t="inlineStr">
        <is>
          <t>Diabetes combinations</t>
        </is>
      </c>
      <c r="D48" t="inlineStr">
        <is>
          <t>LINAGLIPTIN</t>
        </is>
      </c>
      <c r="E48" t="inlineStr">
        <is>
          <t>TriGutirek</t>
        </is>
      </c>
      <c r="F48" t="inlineStr">
        <is>
          <t>TRIGUTIREK</t>
        </is>
      </c>
      <c r="G48" t="inlineStr">
        <is>
          <t>25,5,1000</t>
        </is>
      </c>
      <c r="H48" t="inlineStr">
        <is>
          <t>Prolonged-release film-coated tablet</t>
        </is>
      </c>
      <c r="I48" t="n">
        <v>30</v>
      </c>
      <c r="J48" t="n">
        <v>230.3</v>
      </c>
      <c r="K48" t="inlineStr">
        <is>
          <t>SAR</t>
        </is>
      </c>
      <c r="L48" s="5">
        <f>IF(AND(ISNUMBER(I48),I48&gt;0),J48/I48,"")</f>
        <v/>
      </c>
      <c r="M48" s="5">
        <f>IF(L48="","",L48/IF(K48="SAR",Inputs!$B$1,Inputs!$B$2))</f>
        <v/>
      </c>
      <c r="N48" t="inlineStr">
        <is>
          <t>Generic or other</t>
        </is>
      </c>
      <c r="O48" t="inlineStr">
        <is>
          <t>Eva pharma for Industry</t>
        </is>
      </c>
      <c r="P48" t="inlineStr">
        <is>
          <t>1506269910</t>
        </is>
      </c>
    </row>
    <row r="49">
      <c r="A49" t="inlineStr">
        <is>
          <t>Saudi Arabia</t>
        </is>
      </c>
      <c r="B49" t="inlineStr">
        <is>
          <t>A10BD</t>
        </is>
      </c>
      <c r="C49" t="inlineStr">
        <is>
          <t>Diabetes combinations</t>
        </is>
      </c>
      <c r="D49" t="inlineStr">
        <is>
          <t>LINAGLIPTIN</t>
        </is>
      </c>
      <c r="E49" t="inlineStr">
        <is>
          <t>TriGutirek</t>
        </is>
      </c>
      <c r="F49" t="inlineStr">
        <is>
          <t>TRIGUTIREK</t>
        </is>
      </c>
      <c r="G49" t="inlineStr">
        <is>
          <t>10,5,1000</t>
        </is>
      </c>
      <c r="H49" t="inlineStr">
        <is>
          <t>Prolonged-release film-coated tablet</t>
        </is>
      </c>
      <c r="I49" t="n">
        <v>30</v>
      </c>
      <c r="J49" t="n">
        <v>230.3</v>
      </c>
      <c r="K49" t="inlineStr">
        <is>
          <t>SAR</t>
        </is>
      </c>
      <c r="L49" s="5">
        <f>IF(AND(ISNUMBER(I49),I49&gt;0),J49/I49,"")</f>
        <v/>
      </c>
      <c r="M49" s="5">
        <f>IF(L49="","",L49/IF(K49="SAR",Inputs!$B$1,Inputs!$B$2))</f>
        <v/>
      </c>
      <c r="N49" t="inlineStr">
        <is>
          <t>Generic or other</t>
        </is>
      </c>
      <c r="O49" t="inlineStr">
        <is>
          <t>Eva pharma for Industry</t>
        </is>
      </c>
      <c r="P49" t="inlineStr">
        <is>
          <t>1506269911</t>
        </is>
      </c>
    </row>
    <row r="50">
      <c r="A50" t="inlineStr">
        <is>
          <t>Saudi Arabia</t>
        </is>
      </c>
      <c r="B50" t="inlineStr">
        <is>
          <t>A10BD</t>
        </is>
      </c>
      <c r="C50" t="inlineStr">
        <is>
          <t>Diabetes combinations</t>
        </is>
      </c>
      <c r="D50" t="inlineStr">
        <is>
          <t>SITAGLIPTIN</t>
        </is>
      </c>
      <c r="E50" t="inlineStr">
        <is>
          <t>Sitamend Met</t>
        </is>
      </c>
      <c r="F50" t="inlineStr">
        <is>
          <t>SITAMEND</t>
        </is>
      </c>
      <c r="G50" t="inlineStr">
        <is>
          <t>50,500</t>
        </is>
      </c>
      <c r="H50" t="inlineStr">
        <is>
          <t>Film-coated tablet</t>
        </is>
      </c>
      <c r="I50" t="n">
        <v>60</v>
      </c>
      <c r="J50" t="n">
        <v>91.05</v>
      </c>
      <c r="K50" t="inlineStr">
        <is>
          <t>SAR</t>
        </is>
      </c>
      <c r="L50" s="5">
        <f>IF(AND(ISNUMBER(I50),I50&gt;0),J50/I50,"")</f>
        <v/>
      </c>
      <c r="M50" s="5">
        <f>IF(L50="","",L50/IF(K50="SAR",Inputs!$B$1,Inputs!$B$2))</f>
        <v/>
      </c>
      <c r="N50" t="inlineStr">
        <is>
          <t>Generic or other</t>
        </is>
      </c>
      <c r="O50" t="inlineStr">
        <is>
          <t>Tabuk Pharmaceutical Manufacturing Company</t>
        </is>
      </c>
      <c r="P50" t="inlineStr">
        <is>
          <t>1705269746</t>
        </is>
      </c>
    </row>
    <row r="51">
      <c r="A51" t="inlineStr">
        <is>
          <t>Saudi Arabia</t>
        </is>
      </c>
      <c r="B51" t="inlineStr">
        <is>
          <t>A10BD</t>
        </is>
      </c>
      <c r="C51" t="inlineStr">
        <is>
          <t>Diabetes combinations</t>
        </is>
      </c>
      <c r="D51" t="inlineStr">
        <is>
          <t>SITAGLIPTIN</t>
        </is>
      </c>
      <c r="E51" t="inlineStr">
        <is>
          <t>Sitamend Met</t>
        </is>
      </c>
      <c r="F51" t="inlineStr">
        <is>
          <t>SITAMEND</t>
        </is>
      </c>
      <c r="G51" t="inlineStr">
        <is>
          <t>50,500</t>
        </is>
      </c>
      <c r="H51" t="inlineStr">
        <is>
          <t>Film-coated tablet</t>
        </is>
      </c>
      <c r="I51" t="n">
        <v>28</v>
      </c>
      <c r="J51" t="n">
        <v>42.5</v>
      </c>
      <c r="K51" t="inlineStr">
        <is>
          <t>SAR</t>
        </is>
      </c>
      <c r="L51" s="5">
        <f>IF(AND(ISNUMBER(I51),I51&gt;0),J51/I51,"")</f>
        <v/>
      </c>
      <c r="M51" s="5">
        <f>IF(L51="","",L51/IF(K51="SAR",Inputs!$B$1,Inputs!$B$2))</f>
        <v/>
      </c>
      <c r="N51" t="inlineStr">
        <is>
          <t>Generic or other</t>
        </is>
      </c>
      <c r="O51" t="inlineStr">
        <is>
          <t>Tabuk Pharmaceutical Manufacturing Company</t>
        </is>
      </c>
      <c r="P51" t="inlineStr">
        <is>
          <t>1705269749</t>
        </is>
      </c>
    </row>
    <row r="52">
      <c r="A52" t="inlineStr">
        <is>
          <t>Saudi Arabia</t>
        </is>
      </c>
      <c r="B52" t="inlineStr">
        <is>
          <t>A10BD</t>
        </is>
      </c>
      <c r="C52" t="inlineStr">
        <is>
          <t>Diabetes combinations</t>
        </is>
      </c>
      <c r="D52" t="inlineStr">
        <is>
          <t>SITAGLIPTIN</t>
        </is>
      </c>
      <c r="E52" t="inlineStr">
        <is>
          <t>Sitavic</t>
        </is>
      </c>
      <c r="F52" t="inlineStr">
        <is>
          <t>SITAVIC</t>
        </is>
      </c>
      <c r="G52" t="inlineStr">
        <is>
          <t>50,850</t>
        </is>
      </c>
      <c r="H52" t="inlineStr">
        <is>
          <t>Film-coated tablet</t>
        </is>
      </c>
      <c r="I52" t="n">
        <v>56</v>
      </c>
      <c r="J52" t="n">
        <v>88</v>
      </c>
      <c r="K52" t="inlineStr">
        <is>
          <t>SAR</t>
        </is>
      </c>
      <c r="L52" s="5">
        <f>IF(AND(ISNUMBER(I52),I52&gt;0),J52/I52,"")</f>
        <v/>
      </c>
      <c r="M52" s="5">
        <f>IF(L52="","",L52/IF(K52="SAR",Inputs!$B$1,Inputs!$B$2))</f>
        <v/>
      </c>
      <c r="N52" t="inlineStr">
        <is>
          <t>Generic or other</t>
        </is>
      </c>
      <c r="O52" t="inlineStr">
        <is>
          <t>Jamjoom Pharmaceuticals Factory Company</t>
        </is>
      </c>
      <c r="P52" t="inlineStr">
        <is>
          <t>0810246015</t>
        </is>
      </c>
    </row>
    <row r="53">
      <c r="A53" t="inlineStr">
        <is>
          <t>Saudi Arabia</t>
        </is>
      </c>
      <c r="B53" t="inlineStr">
        <is>
          <t>A10BD</t>
        </is>
      </c>
      <c r="C53" t="inlineStr">
        <is>
          <t>Diabetes combinations</t>
        </is>
      </c>
      <c r="D53" t="inlineStr">
        <is>
          <t>SITAGLIPTIN</t>
        </is>
      </c>
      <c r="E53" t="inlineStr">
        <is>
          <t>CRONOXAM PLUS</t>
        </is>
      </c>
      <c r="F53" t="inlineStr">
        <is>
          <t>CRONOXAM</t>
        </is>
      </c>
      <c r="G53" t="inlineStr">
        <is>
          <t>50,850</t>
        </is>
      </c>
      <c r="H53" t="inlineStr">
        <is>
          <t>Film-coated tablet</t>
        </is>
      </c>
      <c r="I53" t="n">
        <v>56</v>
      </c>
      <c r="J53" t="n">
        <v>88</v>
      </c>
      <c r="K53" t="inlineStr">
        <is>
          <t>SAR</t>
        </is>
      </c>
      <c r="L53" s="5">
        <f>IF(AND(ISNUMBER(I53),I53&gt;0),J53/I53,"")</f>
        <v/>
      </c>
      <c r="M53" s="5">
        <f>IF(L53="","",L53/IF(K53="SAR",Inputs!$B$1,Inputs!$B$2))</f>
        <v/>
      </c>
      <c r="N53" t="inlineStr">
        <is>
          <t>Generic or other</t>
        </is>
      </c>
      <c r="O53" t="inlineStr">
        <is>
          <t>APOTEX</t>
        </is>
      </c>
      <c r="P53" t="inlineStr">
        <is>
          <t>2611246338</t>
        </is>
      </c>
    </row>
    <row r="54">
      <c r="A54" t="inlineStr">
        <is>
          <t>Saudi Arabia</t>
        </is>
      </c>
      <c r="B54" t="inlineStr">
        <is>
          <t>A10BD</t>
        </is>
      </c>
      <c r="C54" t="inlineStr">
        <is>
          <t>Diabetes combinations</t>
        </is>
      </c>
      <c r="D54" t="inlineStr">
        <is>
          <t>SITAGLIPTIN</t>
        </is>
      </c>
      <c r="E54" t="inlineStr">
        <is>
          <t>Glytix met</t>
        </is>
      </c>
      <c r="F54" t="inlineStr">
        <is>
          <t>GLYTIX</t>
        </is>
      </c>
      <c r="G54" t="inlineStr">
        <is>
          <t>50,850</t>
        </is>
      </c>
      <c r="H54" t="inlineStr">
        <is>
          <t>Film-coated tablet</t>
        </is>
      </c>
      <c r="I54" t="n">
        <v>56</v>
      </c>
      <c r="J54" t="n">
        <v>88</v>
      </c>
      <c r="K54" t="inlineStr">
        <is>
          <t>SAR</t>
        </is>
      </c>
      <c r="L54" s="5">
        <f>IF(AND(ISNUMBER(I54),I54&gt;0),J54/I54,"")</f>
        <v/>
      </c>
      <c r="M54" s="5">
        <f>IF(L54="","",L54/IF(K54="SAR",Inputs!$B$1,Inputs!$B$2))</f>
        <v/>
      </c>
      <c r="N54" t="inlineStr">
        <is>
          <t>Generic or other</t>
        </is>
      </c>
      <c r="O54" t="inlineStr">
        <is>
          <t>MS PHARMA for Pharmaceuticals</t>
        </is>
      </c>
      <c r="P54" t="inlineStr">
        <is>
          <t>2105269810</t>
        </is>
      </c>
    </row>
    <row r="55">
      <c r="A55" t="inlineStr">
        <is>
          <t>Saudi Arabia</t>
        </is>
      </c>
      <c r="B55" t="inlineStr">
        <is>
          <t>A10BD</t>
        </is>
      </c>
      <c r="C55" t="inlineStr">
        <is>
          <t>Diabetes combinations</t>
        </is>
      </c>
      <c r="D55" t="inlineStr">
        <is>
          <t>SITAGLIPTIN</t>
        </is>
      </c>
      <c r="E55" t="inlineStr">
        <is>
          <t>Sitamend Met</t>
        </is>
      </c>
      <c r="F55" t="inlineStr">
        <is>
          <t>SITAMEND</t>
        </is>
      </c>
      <c r="G55" t="inlineStr">
        <is>
          <t>50,850</t>
        </is>
      </c>
      <c r="H55" t="inlineStr">
        <is>
          <t>Film-coated tablet</t>
        </is>
      </c>
      <c r="I55" t="n">
        <v>60</v>
      </c>
      <c r="J55" t="n">
        <v>94.3</v>
      </c>
      <c r="K55" t="inlineStr">
        <is>
          <t>SAR</t>
        </is>
      </c>
      <c r="L55" s="5">
        <f>IF(AND(ISNUMBER(I55),I55&gt;0),J55/I55,"")</f>
        <v/>
      </c>
      <c r="M55" s="5">
        <f>IF(L55="","",L55/IF(K55="SAR",Inputs!$B$1,Inputs!$B$2))</f>
        <v/>
      </c>
      <c r="N55" t="inlineStr">
        <is>
          <t>Generic or other</t>
        </is>
      </c>
      <c r="O55" t="inlineStr">
        <is>
          <t>Tabuk Pharmaceutical Manufacturing Company</t>
        </is>
      </c>
      <c r="P55" t="inlineStr">
        <is>
          <t>1705269747</t>
        </is>
      </c>
    </row>
    <row r="56">
      <c r="A56" t="inlineStr">
        <is>
          <t>Saudi Arabia</t>
        </is>
      </c>
      <c r="B56" t="inlineStr">
        <is>
          <t>A10BD</t>
        </is>
      </c>
      <c r="C56" t="inlineStr">
        <is>
          <t>Diabetes combinations</t>
        </is>
      </c>
      <c r="D56" t="inlineStr">
        <is>
          <t>SITAGLIPTIN</t>
        </is>
      </c>
      <c r="E56" t="inlineStr">
        <is>
          <t>Meligamet 50 mg / 850 mg</t>
        </is>
      </c>
      <c r="F56" t="inlineStr">
        <is>
          <t>MELIGAMET</t>
        </is>
      </c>
      <c r="G56" t="inlineStr">
        <is>
          <t>850,50</t>
        </is>
      </c>
      <c r="H56" t="inlineStr">
        <is>
          <t>Tablet</t>
        </is>
      </c>
      <c r="I56" t="n">
        <v>60</v>
      </c>
      <c r="J56" t="n">
        <v>95.34999999999999</v>
      </c>
      <c r="K56" t="inlineStr">
        <is>
          <t>SAR</t>
        </is>
      </c>
      <c r="L56" s="5">
        <f>IF(AND(ISNUMBER(I56),I56&gt;0),J56/I56,"")</f>
        <v/>
      </c>
      <c r="M56" s="5">
        <f>IF(L56="","",L56/IF(K56="SAR",Inputs!$B$1,Inputs!$B$2))</f>
        <v/>
      </c>
      <c r="N56" t="inlineStr">
        <is>
          <t>Generic or other</t>
        </is>
      </c>
      <c r="O56" t="inlineStr">
        <is>
          <t>Saudi Amarox</t>
        </is>
      </c>
      <c r="P56" t="inlineStr">
        <is>
          <t>0412222968</t>
        </is>
      </c>
    </row>
    <row r="57">
      <c r="A57" t="inlineStr">
        <is>
          <t>Saudi Arabia</t>
        </is>
      </c>
      <c r="B57" t="inlineStr">
        <is>
          <t>A10BD</t>
        </is>
      </c>
      <c r="C57" t="inlineStr">
        <is>
          <t>Diabetes combinations</t>
        </is>
      </c>
      <c r="D57" t="inlineStr">
        <is>
          <t>SITAGLIPTIN</t>
        </is>
      </c>
      <c r="E57" t="inlineStr">
        <is>
          <t>Sitamend Met</t>
        </is>
      </c>
      <c r="F57" t="inlineStr">
        <is>
          <t>SITAMEND</t>
        </is>
      </c>
      <c r="G57" t="inlineStr">
        <is>
          <t>50,1000</t>
        </is>
      </c>
      <c r="H57" t="inlineStr">
        <is>
          <t>Film-coated tablet</t>
        </is>
      </c>
      <c r="I57" t="n">
        <v>60</v>
      </c>
      <c r="J57" t="n">
        <v>97.7</v>
      </c>
      <c r="K57" t="inlineStr">
        <is>
          <t>SAR</t>
        </is>
      </c>
      <c r="L57" s="5">
        <f>IF(AND(ISNUMBER(I57),I57&gt;0),J57/I57,"")</f>
        <v/>
      </c>
      <c r="M57" s="5">
        <f>IF(L57="","",L57/IF(K57="SAR",Inputs!$B$1,Inputs!$B$2))</f>
        <v/>
      </c>
      <c r="N57" t="inlineStr">
        <is>
          <t>Generic or other</t>
        </is>
      </c>
      <c r="O57" t="inlineStr">
        <is>
          <t>Tabuk Pharmaceutical Manufacturing Company</t>
        </is>
      </c>
      <c r="P57" t="inlineStr">
        <is>
          <t>1705269748</t>
        </is>
      </c>
    </row>
    <row r="58">
      <c r="A58" t="inlineStr">
        <is>
          <t>Saudi Arabia</t>
        </is>
      </c>
      <c r="B58" t="inlineStr">
        <is>
          <t>A10BD</t>
        </is>
      </c>
      <c r="C58" t="inlineStr">
        <is>
          <t>Diabetes combinations</t>
        </is>
      </c>
      <c r="D58" t="inlineStr">
        <is>
          <t>SITAGLIPTIN</t>
        </is>
      </c>
      <c r="E58" t="inlineStr">
        <is>
          <t>Sitavic</t>
        </is>
      </c>
      <c r="F58" t="inlineStr">
        <is>
          <t>SITAVIC</t>
        </is>
      </c>
      <c r="G58" t="inlineStr">
        <is>
          <t>50,1000</t>
        </is>
      </c>
      <c r="H58" t="inlineStr">
        <is>
          <t>Film-coated tablet</t>
        </is>
      </c>
      <c r="I58" t="n">
        <v>56</v>
      </c>
      <c r="J58" t="n">
        <v>91.2</v>
      </c>
      <c r="K58" t="inlineStr">
        <is>
          <t>SAR</t>
        </is>
      </c>
      <c r="L58" s="5">
        <f>IF(AND(ISNUMBER(I58),I58&gt;0),J58/I58,"")</f>
        <v/>
      </c>
      <c r="M58" s="5">
        <f>IF(L58="","",L58/IF(K58="SAR",Inputs!$B$1,Inputs!$B$2))</f>
        <v/>
      </c>
      <c r="N58" t="inlineStr">
        <is>
          <t>Generic or other</t>
        </is>
      </c>
      <c r="O58" t="inlineStr">
        <is>
          <t>Jamjoom Pharmaceuticals Factory Company</t>
        </is>
      </c>
      <c r="P58" t="inlineStr">
        <is>
          <t>0810246016</t>
        </is>
      </c>
    </row>
    <row r="59">
      <c r="A59" t="inlineStr">
        <is>
          <t>Saudi Arabia</t>
        </is>
      </c>
      <c r="B59" t="inlineStr">
        <is>
          <t>A10BD</t>
        </is>
      </c>
      <c r="C59" t="inlineStr">
        <is>
          <t>Diabetes combinations</t>
        </is>
      </c>
      <c r="D59" t="inlineStr">
        <is>
          <t>SITAGLIPTIN</t>
        </is>
      </c>
      <c r="E59" t="inlineStr">
        <is>
          <t>CRONOXAM PLUS</t>
        </is>
      </c>
      <c r="F59" t="inlineStr">
        <is>
          <t>CRONOXAM</t>
        </is>
      </c>
      <c r="G59" t="inlineStr">
        <is>
          <t>50,1000</t>
        </is>
      </c>
      <c r="H59" t="inlineStr">
        <is>
          <t>Film-coated tablet</t>
        </is>
      </c>
      <c r="I59" t="n">
        <v>56</v>
      </c>
      <c r="J59" t="n">
        <v>91.2</v>
      </c>
      <c r="K59" t="inlineStr">
        <is>
          <t>SAR</t>
        </is>
      </c>
      <c r="L59" s="5">
        <f>IF(AND(ISNUMBER(I59),I59&gt;0),J59/I59,"")</f>
        <v/>
      </c>
      <c r="M59" s="5">
        <f>IF(L59="","",L59/IF(K59="SAR",Inputs!$B$1,Inputs!$B$2))</f>
        <v/>
      </c>
      <c r="N59" t="inlineStr">
        <is>
          <t>Generic or other</t>
        </is>
      </c>
      <c r="O59" t="inlineStr">
        <is>
          <t>APOTEX</t>
        </is>
      </c>
      <c r="P59" t="inlineStr">
        <is>
          <t>2611246339</t>
        </is>
      </c>
    </row>
    <row r="60">
      <c r="A60" t="inlineStr">
        <is>
          <t>Saudi Arabia</t>
        </is>
      </c>
      <c r="B60" t="inlineStr">
        <is>
          <t>A10BD</t>
        </is>
      </c>
      <c r="C60" t="inlineStr">
        <is>
          <t>Diabetes combinations</t>
        </is>
      </c>
      <c r="D60" t="inlineStr">
        <is>
          <t>SITAGLIPTIN</t>
        </is>
      </c>
      <c r="E60" t="inlineStr">
        <is>
          <t>Sitamend Met</t>
        </is>
      </c>
      <c r="F60" t="inlineStr">
        <is>
          <t>SITAMEND</t>
        </is>
      </c>
      <c r="G60" t="inlineStr">
        <is>
          <t>50,1000</t>
        </is>
      </c>
      <c r="H60" t="inlineStr">
        <is>
          <t>Film-coated tablet</t>
        </is>
      </c>
      <c r="I60" t="n">
        <v>28</v>
      </c>
      <c r="J60" t="n">
        <v>45.6</v>
      </c>
      <c r="K60" t="inlineStr">
        <is>
          <t>SAR</t>
        </is>
      </c>
      <c r="L60" s="5">
        <f>IF(AND(ISNUMBER(I60),I60&gt;0),J60/I60,"")</f>
        <v/>
      </c>
      <c r="M60" s="5">
        <f>IF(L60="","",L60/IF(K60="SAR",Inputs!$B$1,Inputs!$B$2))</f>
        <v/>
      </c>
      <c r="N60" t="inlineStr">
        <is>
          <t>Generic or other</t>
        </is>
      </c>
      <c r="O60" t="inlineStr">
        <is>
          <t>Tabuk Pharmaceutical Manufacturing Company</t>
        </is>
      </c>
      <c r="P60" t="inlineStr">
        <is>
          <t>1705269744</t>
        </is>
      </c>
    </row>
    <row r="61">
      <c r="A61" t="inlineStr">
        <is>
          <t>Saudi Arabia</t>
        </is>
      </c>
      <c r="B61" t="inlineStr">
        <is>
          <t>A10BD</t>
        </is>
      </c>
      <c r="C61" t="inlineStr">
        <is>
          <t>Diabetes combinations</t>
        </is>
      </c>
      <c r="D61" t="inlineStr">
        <is>
          <t>SITAGLIPTIN</t>
        </is>
      </c>
      <c r="E61" t="inlineStr">
        <is>
          <t>Asigemet</t>
        </is>
      </c>
      <c r="F61" t="inlineStr">
        <is>
          <t>ASIGEMET</t>
        </is>
      </c>
      <c r="G61" t="inlineStr">
        <is>
          <t>1000, 50</t>
        </is>
      </c>
      <c r="H61" t="inlineStr">
        <is>
          <t>Film-coated tablet</t>
        </is>
      </c>
      <c r="I61" t="n">
        <v>56</v>
      </c>
      <c r="J61" t="n">
        <v>91.2</v>
      </c>
      <c r="K61" t="inlineStr">
        <is>
          <t>SAR</t>
        </is>
      </c>
      <c r="L61" s="5">
        <f>IF(AND(ISNUMBER(I61),I61&gt;0),J61/I61,"")</f>
        <v/>
      </c>
      <c r="M61" s="5">
        <f>IF(L61="","",L61/IF(K61="SAR",Inputs!$B$1,Inputs!$B$2))</f>
        <v/>
      </c>
      <c r="N61" t="inlineStr">
        <is>
          <t>Generic or other</t>
        </is>
      </c>
      <c r="O61" t="inlineStr">
        <is>
          <t>KRKA D D NOVO MESTO</t>
        </is>
      </c>
      <c r="P61" t="inlineStr">
        <is>
          <t>3008260401</t>
        </is>
      </c>
    </row>
    <row r="62">
      <c r="A62" t="inlineStr">
        <is>
          <t>Saudi Arabia</t>
        </is>
      </c>
      <c r="B62" t="inlineStr">
        <is>
          <t>A10BD</t>
        </is>
      </c>
      <c r="C62" t="inlineStr">
        <is>
          <t>Diabetes combinations</t>
        </is>
      </c>
      <c r="D62" t="inlineStr">
        <is>
          <t>SITAGLIPTIN</t>
        </is>
      </c>
      <c r="E62" t="inlineStr">
        <is>
          <t>Meligamet 50 m / 1000 mg</t>
        </is>
      </c>
      <c r="F62" t="inlineStr">
        <is>
          <t>MELIGAMET</t>
        </is>
      </c>
      <c r="G62" t="inlineStr">
        <is>
          <t>1000,50</t>
        </is>
      </c>
      <c r="H62" t="inlineStr">
        <is>
          <t>Tablet</t>
        </is>
      </c>
      <c r="I62" t="n">
        <v>60</v>
      </c>
      <c r="J62" t="n">
        <v>98.8</v>
      </c>
      <c r="K62" t="inlineStr">
        <is>
          <t>SAR</t>
        </is>
      </c>
      <c r="L62" s="5">
        <f>IF(AND(ISNUMBER(I62),I62&gt;0),J62/I62,"")</f>
        <v/>
      </c>
      <c r="M62" s="5">
        <f>IF(L62="","",L62/IF(K62="SAR",Inputs!$B$1,Inputs!$B$2))</f>
        <v/>
      </c>
      <c r="N62" t="inlineStr">
        <is>
          <t>Generic or other</t>
        </is>
      </c>
      <c r="O62" t="inlineStr">
        <is>
          <t>Saudi Amarox</t>
        </is>
      </c>
      <c r="P62" t="inlineStr">
        <is>
          <t>0612222983</t>
        </is>
      </c>
    </row>
    <row r="63">
      <c r="A63" t="inlineStr">
        <is>
          <t>Saudi Arabia</t>
        </is>
      </c>
      <c r="B63" t="inlineStr">
        <is>
          <t>A10BD</t>
        </is>
      </c>
      <c r="C63" t="inlineStr">
        <is>
          <t>Diabetes combinations</t>
        </is>
      </c>
      <c r="D63" t="inlineStr">
        <is>
          <t>SITAGLIPTIN</t>
        </is>
      </c>
      <c r="E63" t="inlineStr">
        <is>
          <t>JANUMET</t>
        </is>
      </c>
      <c r="F63" t="inlineStr">
        <is>
          <t>JANUMET</t>
        </is>
      </c>
      <c r="G63" t="inlineStr">
        <is>
          <t>1000,50</t>
        </is>
      </c>
      <c r="H63" t="inlineStr">
        <is>
          <t>Tablet</t>
        </is>
      </c>
      <c r="I63" t="n">
        <v>56</v>
      </c>
      <c r="J63" t="n">
        <v>94.7</v>
      </c>
      <c r="K63" t="inlineStr">
        <is>
          <t>SAR</t>
        </is>
      </c>
      <c r="L63" s="5">
        <f>IF(AND(ISNUMBER(I63),I63&gt;0),J63/I63,"")</f>
        <v/>
      </c>
      <c r="M63" s="5">
        <f>IF(L63="","",L63/IF(K63="SAR",Inputs!$B$1,Inputs!$B$2))</f>
        <v/>
      </c>
      <c r="N63" t="inlineStr">
        <is>
          <t>MSD</t>
        </is>
      </c>
      <c r="O63" t="inlineStr">
        <is>
          <t>MERCK SHARP &amp; DOHME</t>
        </is>
      </c>
      <c r="P63" t="inlineStr">
        <is>
          <t>2501210468</t>
        </is>
      </c>
    </row>
    <row r="64">
      <c r="A64" t="inlineStr">
        <is>
          <t>Saudi Arabia</t>
        </is>
      </c>
      <c r="B64" t="inlineStr">
        <is>
          <t>A10BD</t>
        </is>
      </c>
      <c r="C64" t="inlineStr">
        <is>
          <t>Diabetes combinations</t>
        </is>
      </c>
      <c r="D64" t="inlineStr">
        <is>
          <t>SITAGLIPTIN</t>
        </is>
      </c>
      <c r="E64" t="inlineStr">
        <is>
          <t>JANUMET</t>
        </is>
      </c>
      <c r="F64" t="inlineStr">
        <is>
          <t>JANUMET</t>
        </is>
      </c>
      <c r="G64" t="inlineStr">
        <is>
          <t>850,50</t>
        </is>
      </c>
      <c r="H64" t="inlineStr">
        <is>
          <t>Tablet</t>
        </is>
      </c>
      <c r="I64" t="n">
        <v>56</v>
      </c>
      <c r="J64" t="n">
        <v>94.7</v>
      </c>
      <c r="K64" t="inlineStr">
        <is>
          <t>SAR</t>
        </is>
      </c>
      <c r="L64" s="5">
        <f>IF(AND(ISNUMBER(I64),I64&gt;0),J64/I64,"")</f>
        <v/>
      </c>
      <c r="M64" s="5">
        <f>IF(L64="","",L64/IF(K64="SAR",Inputs!$B$1,Inputs!$B$2))</f>
        <v/>
      </c>
      <c r="N64" t="inlineStr">
        <is>
          <t>MSD</t>
        </is>
      </c>
      <c r="O64" t="inlineStr">
        <is>
          <t>MERCK SHARP &amp; DOHME</t>
        </is>
      </c>
      <c r="P64" t="inlineStr">
        <is>
          <t>2501210469</t>
        </is>
      </c>
    </row>
    <row r="65">
      <c r="A65" t="inlineStr">
        <is>
          <t>Saudi Arabia</t>
        </is>
      </c>
      <c r="B65" t="inlineStr">
        <is>
          <t>A10BD</t>
        </is>
      </c>
      <c r="C65" t="inlineStr">
        <is>
          <t>Diabetes combinations</t>
        </is>
      </c>
      <c r="D65" t="inlineStr">
        <is>
          <t>SITAGLIPTIN</t>
        </is>
      </c>
      <c r="E65" t="inlineStr">
        <is>
          <t>GLIPTAMET</t>
        </is>
      </c>
      <c r="F65" t="inlineStr">
        <is>
          <t>GLIPTAMET</t>
        </is>
      </c>
      <c r="G65" t="inlineStr">
        <is>
          <t>850,50</t>
        </is>
      </c>
      <c r="H65" t="inlineStr">
        <is>
          <t>Film-coated tablet</t>
        </is>
      </c>
      <c r="I65" t="n">
        <v>56</v>
      </c>
      <c r="J65" t="n">
        <v>102.7</v>
      </c>
      <c r="K65" t="inlineStr">
        <is>
          <t>SAR</t>
        </is>
      </c>
      <c r="L65" s="5">
        <f>IF(AND(ISNUMBER(I65),I65&gt;0),J65/I65,"")</f>
        <v/>
      </c>
      <c r="M65" s="5">
        <f>IF(L65="","",L65/IF(K65="SAR",Inputs!$B$1,Inputs!$B$2))</f>
        <v/>
      </c>
      <c r="N65" t="inlineStr">
        <is>
          <t>Generic or other</t>
        </is>
      </c>
      <c r="O65" t="inlineStr">
        <is>
          <t>SPIMACO ADDWAEIH</t>
        </is>
      </c>
      <c r="P65" t="inlineStr">
        <is>
          <t>2307257835</t>
        </is>
      </c>
    </row>
    <row r="66">
      <c r="A66" t="inlineStr">
        <is>
          <t>Saudi Arabia</t>
        </is>
      </c>
      <c r="B66" t="inlineStr">
        <is>
          <t>A10BD</t>
        </is>
      </c>
      <c r="C66" t="inlineStr">
        <is>
          <t>Diabetes combinations</t>
        </is>
      </c>
      <c r="D66" t="inlineStr">
        <is>
          <t>SITAGLIPTIN</t>
        </is>
      </c>
      <c r="E66" t="inlineStr">
        <is>
          <t>GLIPTAMET</t>
        </is>
      </c>
      <c r="F66" t="inlineStr">
        <is>
          <t>GLIPTAMET</t>
        </is>
      </c>
      <c r="G66" t="inlineStr">
        <is>
          <t>1000,50</t>
        </is>
      </c>
      <c r="H66" t="inlineStr">
        <is>
          <t>Film-coated tablet</t>
        </is>
      </c>
      <c r="I66" t="n">
        <v>56</v>
      </c>
      <c r="J66" t="n">
        <v>106.4</v>
      </c>
      <c r="K66" t="inlineStr">
        <is>
          <t>SAR</t>
        </is>
      </c>
      <c r="L66" s="5">
        <f>IF(AND(ISNUMBER(I66),I66&gt;0),J66/I66,"")</f>
        <v/>
      </c>
      <c r="M66" s="5">
        <f>IF(L66="","",L66/IF(K66="SAR",Inputs!$B$1,Inputs!$B$2))</f>
        <v/>
      </c>
      <c r="N66" t="inlineStr">
        <is>
          <t>Generic or other</t>
        </is>
      </c>
      <c r="O66" t="inlineStr">
        <is>
          <t>SPIMACO ADDWAEIH</t>
        </is>
      </c>
      <c r="P66" t="inlineStr">
        <is>
          <t>2307257840</t>
        </is>
      </c>
    </row>
    <row r="67">
      <c r="A67" t="inlineStr">
        <is>
          <t>Saudi Arabia</t>
        </is>
      </c>
      <c r="B67" t="inlineStr">
        <is>
          <t>A10BD</t>
        </is>
      </c>
      <c r="C67" t="inlineStr">
        <is>
          <t>Diabetes combinations</t>
        </is>
      </c>
      <c r="D67" t="inlineStr">
        <is>
          <t>SITAGLIPTIN</t>
        </is>
      </c>
      <c r="E67" t="inlineStr">
        <is>
          <t>JANUMET XR</t>
        </is>
      </c>
      <c r="F67" t="inlineStr">
        <is>
          <t>JANUMET XR</t>
        </is>
      </c>
      <c r="G67" t="inlineStr">
        <is>
          <t>500,50</t>
        </is>
      </c>
      <c r="H67" t="inlineStr">
        <is>
          <t>Extended-release tablet</t>
        </is>
      </c>
      <c r="I67" t="n">
        <v>56</v>
      </c>
      <c r="J67" t="n">
        <v>126.5</v>
      </c>
      <c r="K67" t="inlineStr">
        <is>
          <t>SAR</t>
        </is>
      </c>
      <c r="L67" s="5">
        <f>IF(AND(ISNUMBER(I67),I67&gt;0),J67/I67,"")</f>
        <v/>
      </c>
      <c r="M67" s="5">
        <f>IF(L67="","",L67/IF(K67="SAR",Inputs!$B$1,Inputs!$B$2))</f>
        <v/>
      </c>
      <c r="N67" t="inlineStr">
        <is>
          <t>MSD</t>
        </is>
      </c>
      <c r="O67" t="inlineStr">
        <is>
          <t>MERCK SHARP AND DOHME LLC</t>
        </is>
      </c>
      <c r="P67" t="inlineStr">
        <is>
          <t>1507260127</t>
        </is>
      </c>
    </row>
    <row r="68">
      <c r="A68" t="inlineStr">
        <is>
          <t>Saudi Arabia</t>
        </is>
      </c>
      <c r="B68" t="inlineStr">
        <is>
          <t>A10BD</t>
        </is>
      </c>
      <c r="C68" t="inlineStr">
        <is>
          <t>Diabetes combinations</t>
        </is>
      </c>
      <c r="D68" t="inlineStr">
        <is>
          <t>SITAGLIPTIN</t>
        </is>
      </c>
      <c r="E68" t="inlineStr">
        <is>
          <t>JANUMET XR</t>
        </is>
      </c>
      <c r="F68" t="inlineStr">
        <is>
          <t>JANUMET XR</t>
        </is>
      </c>
      <c r="G68" t="inlineStr">
        <is>
          <t>1000,50</t>
        </is>
      </c>
      <c r="H68" t="inlineStr">
        <is>
          <t>Extended-release tablet</t>
        </is>
      </c>
      <c r="I68" t="n">
        <v>56</v>
      </c>
      <c r="J68" t="n">
        <v>126.5</v>
      </c>
      <c r="K68" t="inlineStr">
        <is>
          <t>SAR</t>
        </is>
      </c>
      <c r="L68" s="5">
        <f>IF(AND(ISNUMBER(I68),I68&gt;0),J68/I68,"")</f>
        <v/>
      </c>
      <c r="M68" s="5">
        <f>IF(L68="","",L68/IF(K68="SAR",Inputs!$B$1,Inputs!$B$2))</f>
        <v/>
      </c>
      <c r="N68" t="inlineStr">
        <is>
          <t>MSD</t>
        </is>
      </c>
      <c r="O68" t="inlineStr">
        <is>
          <t>MERCK SHARP AND DOHME LLC</t>
        </is>
      </c>
      <c r="P68" t="inlineStr">
        <is>
          <t>1507260125</t>
        </is>
      </c>
    </row>
    <row r="69">
      <c r="A69" t="inlineStr">
        <is>
          <t>Saudi Arabia</t>
        </is>
      </c>
      <c r="B69" t="inlineStr">
        <is>
          <t>A10BD</t>
        </is>
      </c>
      <c r="C69" t="inlineStr">
        <is>
          <t>Diabetes combinations</t>
        </is>
      </c>
      <c r="D69" t="inlineStr">
        <is>
          <t>SITAGLIPTIN</t>
        </is>
      </c>
      <c r="E69" t="inlineStr">
        <is>
          <t>JANUMET XR</t>
        </is>
      </c>
      <c r="F69" t="inlineStr">
        <is>
          <t>JANUMET XR</t>
        </is>
      </c>
      <c r="G69" t="inlineStr">
        <is>
          <t>1000,100</t>
        </is>
      </c>
      <c r="H69" t="inlineStr">
        <is>
          <t>Extended-release tablet</t>
        </is>
      </c>
      <c r="I69" t="n">
        <v>28</v>
      </c>
      <c r="J69" t="n">
        <v>126.5</v>
      </c>
      <c r="K69" t="inlineStr">
        <is>
          <t>SAR</t>
        </is>
      </c>
      <c r="L69" s="5">
        <f>IF(AND(ISNUMBER(I69),I69&gt;0),J69/I69,"")</f>
        <v/>
      </c>
      <c r="M69" s="5">
        <f>IF(L69="","",L69/IF(K69="SAR",Inputs!$B$1,Inputs!$B$2))</f>
        <v/>
      </c>
      <c r="N69" t="inlineStr">
        <is>
          <t>MSD</t>
        </is>
      </c>
      <c r="O69" t="inlineStr">
        <is>
          <t>MERCK SHARP AND DOHME LLC</t>
        </is>
      </c>
      <c r="P69" t="inlineStr">
        <is>
          <t>1507260126</t>
        </is>
      </c>
    </row>
    <row r="70">
      <c r="A70" t="inlineStr">
        <is>
          <t>Saudi Arabia</t>
        </is>
      </c>
      <c r="B70" t="inlineStr">
        <is>
          <t>A10BD</t>
        </is>
      </c>
      <c r="C70" t="inlineStr">
        <is>
          <t>Diabetes combinations</t>
        </is>
      </c>
      <c r="D70" t="inlineStr">
        <is>
          <t>VILDAGLIPTIN</t>
        </is>
      </c>
      <c r="E70" t="inlineStr">
        <is>
          <t>Galdiva-Met</t>
        </is>
      </c>
      <c r="F70" t="inlineStr">
        <is>
          <t>GALDIVA</t>
        </is>
      </c>
      <c r="G70" t="inlineStr">
        <is>
          <t>850, 50</t>
        </is>
      </c>
      <c r="H70" t="inlineStr">
        <is>
          <t>Film-coated tablet</t>
        </is>
      </c>
      <c r="I70" t="n">
        <v>60</v>
      </c>
      <c r="J70" t="n">
        <v>80.34999999999999</v>
      </c>
      <c r="K70" t="inlineStr">
        <is>
          <t>SAR</t>
        </is>
      </c>
      <c r="L70" s="5">
        <f>IF(AND(ISNUMBER(I70),I70&gt;0),J70/I70,"")</f>
        <v/>
      </c>
      <c r="M70" s="5">
        <f>IF(L70="","",L70/IF(K70="SAR",Inputs!$B$1,Inputs!$B$2))</f>
        <v/>
      </c>
      <c r="N70" t="inlineStr">
        <is>
          <t>Generic or other</t>
        </is>
      </c>
      <c r="O70" t="inlineStr">
        <is>
          <t>Kinnova manufacturing company</t>
        </is>
      </c>
      <c r="P70" t="inlineStr">
        <is>
          <t>1407260112</t>
        </is>
      </c>
    </row>
    <row r="71">
      <c r="A71" t="inlineStr">
        <is>
          <t>Saudi Arabia</t>
        </is>
      </c>
      <c r="B71" t="inlineStr">
        <is>
          <t>A10BD</t>
        </is>
      </c>
      <c r="C71" t="inlineStr">
        <is>
          <t>Diabetes combinations</t>
        </is>
      </c>
      <c r="D71" t="inlineStr">
        <is>
          <t>VILDAGLIPTIN</t>
        </is>
      </c>
      <c r="E71" t="inlineStr">
        <is>
          <t>Galdiva-Met</t>
        </is>
      </c>
      <c r="F71" t="inlineStr">
        <is>
          <t>GALDIVA</t>
        </is>
      </c>
      <c r="G71" t="inlineStr">
        <is>
          <t>1000, 50</t>
        </is>
      </c>
      <c r="H71" t="inlineStr">
        <is>
          <t>Modified-release film-coated tablet</t>
        </is>
      </c>
      <c r="I71" t="n">
        <v>60</v>
      </c>
      <c r="J71" t="n">
        <v>84.59999999999999</v>
      </c>
      <c r="K71" t="inlineStr">
        <is>
          <t>SAR</t>
        </is>
      </c>
      <c r="L71" s="5">
        <f>IF(AND(ISNUMBER(I71),I71&gt;0),J71/I71,"")</f>
        <v/>
      </c>
      <c r="M71" s="5">
        <f>IF(L71="","",L71/IF(K71="SAR",Inputs!$B$1,Inputs!$B$2))</f>
        <v/>
      </c>
      <c r="N71" t="inlineStr">
        <is>
          <t>Generic or other</t>
        </is>
      </c>
      <c r="O71" t="inlineStr">
        <is>
          <t>Kinnova manufacturing company</t>
        </is>
      </c>
      <c r="P71" t="inlineStr">
        <is>
          <t>1407260111</t>
        </is>
      </c>
    </row>
    <row r="72">
      <c r="A72" t="inlineStr">
        <is>
          <t>Saudi Arabia</t>
        </is>
      </c>
      <c r="B72" t="inlineStr">
        <is>
          <t>A10BD</t>
        </is>
      </c>
      <c r="C72" t="inlineStr">
        <is>
          <t>Diabetes combinations</t>
        </is>
      </c>
      <c r="D72" t="inlineStr">
        <is>
          <t>VILDAGLIPTIN</t>
        </is>
      </c>
      <c r="E72" t="inlineStr">
        <is>
          <t>JALRA M</t>
        </is>
      </c>
      <c r="F72" t="inlineStr">
        <is>
          <t>JALRA</t>
        </is>
      </c>
      <c r="G72" t="inlineStr">
        <is>
          <t>850,50</t>
        </is>
      </c>
      <c r="H72" t="inlineStr">
        <is>
          <t>Film-coated tablet</t>
        </is>
      </c>
      <c r="I72" t="n">
        <v>60</v>
      </c>
      <c r="J72" t="n">
        <v>93.7</v>
      </c>
      <c r="K72" t="inlineStr">
        <is>
          <t>SAR</t>
        </is>
      </c>
      <c r="L72" s="5">
        <f>IF(AND(ISNUMBER(I72),I72&gt;0),J72/I72,"")</f>
        <v/>
      </c>
      <c r="M72" s="5">
        <f>IF(L72="","",L72/IF(K72="SAR",Inputs!$B$1,Inputs!$B$2))</f>
        <v/>
      </c>
      <c r="N72" t="inlineStr">
        <is>
          <t>Generic or other</t>
        </is>
      </c>
      <c r="O72" t="inlineStr">
        <is>
          <t>SAJA-SAUDI ARABIAN JAPANESE PHARMACEUTICAL CO</t>
        </is>
      </c>
      <c r="P72" t="inlineStr">
        <is>
          <t>0710258346</t>
        </is>
      </c>
    </row>
    <row r="73">
      <c r="A73" t="inlineStr">
        <is>
          <t>Saudi Arabia</t>
        </is>
      </c>
      <c r="B73" t="inlineStr">
        <is>
          <t>A10BD</t>
        </is>
      </c>
      <c r="C73" t="inlineStr">
        <is>
          <t>Diabetes combinations</t>
        </is>
      </c>
      <c r="D73" t="inlineStr">
        <is>
          <t>VILDAGLIPTIN</t>
        </is>
      </c>
      <c r="E73" t="inlineStr">
        <is>
          <t>JALRA M</t>
        </is>
      </c>
      <c r="F73" t="inlineStr">
        <is>
          <t>JALRA</t>
        </is>
      </c>
      <c r="G73" t="inlineStr">
        <is>
          <t>1000,50</t>
        </is>
      </c>
      <c r="H73" t="inlineStr">
        <is>
          <t>Film-coated tablet</t>
        </is>
      </c>
      <c r="I73" t="n">
        <v>60</v>
      </c>
      <c r="J73" t="n">
        <v>98.7</v>
      </c>
      <c r="K73" t="inlineStr">
        <is>
          <t>SAR</t>
        </is>
      </c>
      <c r="L73" s="5">
        <f>IF(AND(ISNUMBER(I73),I73&gt;0),J73/I73,"")</f>
        <v/>
      </c>
      <c r="M73" s="5">
        <f>IF(L73="","",L73/IF(K73="SAR",Inputs!$B$1,Inputs!$B$2))</f>
        <v/>
      </c>
      <c r="N73" t="inlineStr">
        <is>
          <t>Generic or other</t>
        </is>
      </c>
      <c r="O73" t="inlineStr">
        <is>
          <t>SAJA-SAUDI ARABIAN JAPANESE PHARMACEUTICAL CO</t>
        </is>
      </c>
      <c r="P73" t="inlineStr">
        <is>
          <t>0710258345</t>
        </is>
      </c>
    </row>
    <row r="74">
      <c r="A74" t="inlineStr">
        <is>
          <t>Saudi Arabia</t>
        </is>
      </c>
      <c r="B74" t="inlineStr">
        <is>
          <t>A10BD</t>
        </is>
      </c>
      <c r="C74" t="inlineStr">
        <is>
          <t>Diabetes combinations</t>
        </is>
      </c>
      <c r="D74" t="inlineStr">
        <is>
          <t>VILDAGLIPTIN</t>
        </is>
      </c>
      <c r="E74" t="inlineStr">
        <is>
          <t>GALVUS MET</t>
        </is>
      </c>
      <c r="F74" t="inlineStr">
        <is>
          <t>GALVUS</t>
        </is>
      </c>
      <c r="G74" t="inlineStr">
        <is>
          <t>850,50</t>
        </is>
      </c>
      <c r="H74" t="inlineStr">
        <is>
          <t>Film-coated tablet</t>
        </is>
      </c>
      <c r="I74" t="n">
        <v>60</v>
      </c>
      <c r="J74" t="n">
        <v>100.4</v>
      </c>
      <c r="K74" t="inlineStr">
        <is>
          <t>SAR</t>
        </is>
      </c>
      <c r="L74" s="5">
        <f>IF(AND(ISNUMBER(I74),I74&gt;0),J74/I74,"")</f>
        <v/>
      </c>
      <c r="M74" s="5">
        <f>IF(L74="","",L74/IF(K74="SAR",Inputs!$B$1,Inputs!$B$2))</f>
        <v/>
      </c>
      <c r="N74" t="inlineStr">
        <is>
          <t>Originator</t>
        </is>
      </c>
      <c r="O74" t="inlineStr">
        <is>
          <t>NOVARTIS</t>
        </is>
      </c>
      <c r="P74" t="inlineStr">
        <is>
          <t>1604269451</t>
        </is>
      </c>
    </row>
    <row r="75">
      <c r="A75" t="inlineStr">
        <is>
          <t>Saudi Arabia</t>
        </is>
      </c>
      <c r="B75" t="inlineStr">
        <is>
          <t>A10BD</t>
        </is>
      </c>
      <c r="C75" t="inlineStr">
        <is>
          <t>Diabetes combinations</t>
        </is>
      </c>
      <c r="D75" t="inlineStr">
        <is>
          <t>VILDAGLIPTIN</t>
        </is>
      </c>
      <c r="E75" t="inlineStr">
        <is>
          <t>GALVUS MET</t>
        </is>
      </c>
      <c r="F75" t="inlineStr">
        <is>
          <t>GALVUS</t>
        </is>
      </c>
      <c r="G75" t="inlineStr">
        <is>
          <t>1000,50</t>
        </is>
      </c>
      <c r="H75" t="inlineStr">
        <is>
          <t>Film-coated tablet</t>
        </is>
      </c>
      <c r="I75" t="n">
        <v>60</v>
      </c>
      <c r="J75" t="n">
        <v>100.4</v>
      </c>
      <c r="K75" t="inlineStr">
        <is>
          <t>SAR</t>
        </is>
      </c>
      <c r="L75" s="5">
        <f>IF(AND(ISNUMBER(I75),I75&gt;0),J75/I75,"")</f>
        <v/>
      </c>
      <c r="M75" s="5">
        <f>IF(L75="","",L75/IF(K75="SAR",Inputs!$B$1,Inputs!$B$2))</f>
        <v/>
      </c>
      <c r="N75" t="inlineStr">
        <is>
          <t>Originator</t>
        </is>
      </c>
      <c r="O75" t="inlineStr">
        <is>
          <t>NOVARTIS</t>
        </is>
      </c>
      <c r="P75" t="inlineStr">
        <is>
          <t>1405269731</t>
        </is>
      </c>
    </row>
    <row r="76">
      <c r="A76" t="inlineStr">
        <is>
          <t>Saudi Arabia</t>
        </is>
      </c>
      <c r="B76" t="inlineStr">
        <is>
          <t>A10BH</t>
        </is>
      </c>
      <c r="C76" t="inlineStr">
        <is>
          <t>DPP-4 inhibitors</t>
        </is>
      </c>
      <c r="D76" t="inlineStr">
        <is>
          <t>ALOGLIPTIN</t>
        </is>
      </c>
      <c r="E76" t="inlineStr">
        <is>
          <t>ZYTERO 12.5 mg Film Coated Tablet</t>
        </is>
      </c>
      <c r="F76" t="inlineStr">
        <is>
          <t>ZYTERO</t>
        </is>
      </c>
      <c r="G76" t="inlineStr">
        <is>
          <t>12.5</t>
        </is>
      </c>
      <c r="H76" t="inlineStr">
        <is>
          <t>Film-coated tablet</t>
        </is>
      </c>
      <c r="I76" t="n">
        <v>28</v>
      </c>
      <c r="J76" t="n">
        <v>52.9</v>
      </c>
      <c r="K76" t="inlineStr">
        <is>
          <t>SAR</t>
        </is>
      </c>
      <c r="L76" s="5">
        <f>IF(AND(ISNUMBER(I76),I76&gt;0),J76/I76,"")</f>
        <v/>
      </c>
      <c r="M76" s="5">
        <f>IF(L76="","",L76/IF(K76="SAR",Inputs!$B$1,Inputs!$B$2))</f>
        <v/>
      </c>
      <c r="N76" t="inlineStr">
        <is>
          <t>Generic or other</t>
        </is>
      </c>
      <c r="O76" t="inlineStr">
        <is>
          <t>BATTERJEE PHARMACETICAL FACTORY</t>
        </is>
      </c>
      <c r="P76" t="inlineStr">
        <is>
          <t>0402256811</t>
        </is>
      </c>
    </row>
    <row r="77">
      <c r="A77" t="inlineStr">
        <is>
          <t>Saudi Arabia</t>
        </is>
      </c>
      <c r="B77" t="inlineStr">
        <is>
          <t>A10BH</t>
        </is>
      </c>
      <c r="C77" t="inlineStr">
        <is>
          <t>DPP-4 inhibitors</t>
        </is>
      </c>
      <c r="D77" t="inlineStr">
        <is>
          <t>ALOGLIPTIN</t>
        </is>
      </c>
      <c r="E77" t="inlineStr">
        <is>
          <t>VIPIDIA 12.5 mg film-coated tablet</t>
        </is>
      </c>
      <c r="F77" t="inlineStr">
        <is>
          <t>VIPIDIA</t>
        </is>
      </c>
      <c r="G77" t="inlineStr">
        <is>
          <t>12.5</t>
        </is>
      </c>
      <c r="H77" t="inlineStr">
        <is>
          <t>Film-coated tablet</t>
        </is>
      </c>
      <c r="I77" t="n">
        <v>28</v>
      </c>
      <c r="J77" t="n">
        <v>52.9</v>
      </c>
      <c r="K77" t="inlineStr">
        <is>
          <t>SAR</t>
        </is>
      </c>
      <c r="L77" s="5">
        <f>IF(AND(ISNUMBER(I77),I77&gt;0),J77/I77,"")</f>
        <v/>
      </c>
      <c r="M77" s="5">
        <f>IF(L77="","",L77/IF(K77="SAR",Inputs!$B$1,Inputs!$B$2))</f>
        <v/>
      </c>
      <c r="N77" t="inlineStr">
        <is>
          <t>Originator</t>
        </is>
      </c>
      <c r="O77" t="inlineStr">
        <is>
          <t>Jazeera Pharmaceutical Industries (JPI)</t>
        </is>
      </c>
      <c r="P77" t="inlineStr">
        <is>
          <t>2201233134</t>
        </is>
      </c>
    </row>
    <row r="78">
      <c r="A78" t="inlineStr">
        <is>
          <t>Saudi Arabia</t>
        </is>
      </c>
      <c r="B78" t="inlineStr">
        <is>
          <t>A10BH</t>
        </is>
      </c>
      <c r="C78" t="inlineStr">
        <is>
          <t>DPP-4 inhibitors</t>
        </is>
      </c>
      <c r="D78" t="inlineStr">
        <is>
          <t>ALOGLIPTIN</t>
        </is>
      </c>
      <c r="E78" t="inlineStr">
        <is>
          <t>ZYTERO PLUS 12.5 mg/ 500 mg Film Coated Tablet</t>
        </is>
      </c>
      <c r="F78" t="inlineStr">
        <is>
          <t>ZYTERO</t>
        </is>
      </c>
      <c r="G78" t="inlineStr">
        <is>
          <t>500,12.5</t>
        </is>
      </c>
      <c r="H78" t="inlineStr">
        <is>
          <t>Film-coated tablet</t>
        </is>
      </c>
      <c r="I78" t="n">
        <v>56</v>
      </c>
      <c r="J78" t="n">
        <v>109.9</v>
      </c>
      <c r="K78" t="inlineStr">
        <is>
          <t>SAR</t>
        </is>
      </c>
      <c r="L78" s="5">
        <f>IF(AND(ISNUMBER(I78),I78&gt;0),J78/I78,"")</f>
        <v/>
      </c>
      <c r="M78" s="5">
        <f>IF(L78="","",L78/IF(K78="SAR",Inputs!$B$1,Inputs!$B$2))</f>
        <v/>
      </c>
      <c r="N78" t="inlineStr">
        <is>
          <t>Generic or other</t>
        </is>
      </c>
      <c r="O78" t="inlineStr">
        <is>
          <t>BATTERJEE PHARMACETICAL FACTORY</t>
        </is>
      </c>
      <c r="P78" t="inlineStr">
        <is>
          <t>2708258123</t>
        </is>
      </c>
    </row>
    <row r="79">
      <c r="A79" t="inlineStr">
        <is>
          <t>Saudi Arabia</t>
        </is>
      </c>
      <c r="B79" t="inlineStr">
        <is>
          <t>A10BH</t>
        </is>
      </c>
      <c r="C79" t="inlineStr">
        <is>
          <t>DPP-4 inhibitors</t>
        </is>
      </c>
      <c r="D79" t="inlineStr">
        <is>
          <t>ALOGLIPTIN</t>
        </is>
      </c>
      <c r="E79" t="inlineStr">
        <is>
          <t>ZYTERO PLUS 12.5 mg/ 1000 mg Film Coated Tablet</t>
        </is>
      </c>
      <c r="F79" t="inlineStr">
        <is>
          <t>ZYTERO</t>
        </is>
      </c>
      <c r="G79" t="inlineStr">
        <is>
          <t>1000,12.5</t>
        </is>
      </c>
      <c r="H79" t="inlineStr">
        <is>
          <t>Film-coated tablet</t>
        </is>
      </c>
      <c r="I79" t="n">
        <v>56</v>
      </c>
      <c r="J79" t="n">
        <v>117.45</v>
      </c>
      <c r="K79" t="inlineStr">
        <is>
          <t>SAR</t>
        </is>
      </c>
      <c r="L79" s="5">
        <f>IF(AND(ISNUMBER(I79),I79&gt;0),J79/I79,"")</f>
        <v/>
      </c>
      <c r="M79" s="5">
        <f>IF(L79="","",L79/IF(K79="SAR",Inputs!$B$1,Inputs!$B$2))</f>
        <v/>
      </c>
      <c r="N79" t="inlineStr">
        <is>
          <t>Generic or other</t>
        </is>
      </c>
      <c r="O79" t="inlineStr">
        <is>
          <t>BATTERJEE PHARMACETICAL FACTORY</t>
        </is>
      </c>
      <c r="P79" t="inlineStr">
        <is>
          <t>2708258124</t>
        </is>
      </c>
    </row>
    <row r="80">
      <c r="A80" t="inlineStr">
        <is>
          <t>Saudi Arabia</t>
        </is>
      </c>
      <c r="B80" t="inlineStr">
        <is>
          <t>A10BH</t>
        </is>
      </c>
      <c r="C80" t="inlineStr">
        <is>
          <t>DPP-4 inhibitors</t>
        </is>
      </c>
      <c r="D80" t="inlineStr">
        <is>
          <t>ALOGLIPTIN</t>
        </is>
      </c>
      <c r="E80" t="inlineStr">
        <is>
          <t>ZYTERO 25 mg Film Coated Tablet</t>
        </is>
      </c>
      <c r="F80" t="inlineStr">
        <is>
          <t>ZYTERO</t>
        </is>
      </c>
      <c r="G80" t="inlineStr">
        <is>
          <t>25</t>
        </is>
      </c>
      <c r="H80" t="inlineStr">
        <is>
          <t>Film-coated tablet</t>
        </is>
      </c>
      <c r="I80" t="n">
        <v>28</v>
      </c>
      <c r="J80" t="n">
        <v>105.85</v>
      </c>
      <c r="K80" t="inlineStr">
        <is>
          <t>SAR</t>
        </is>
      </c>
      <c r="L80" s="5">
        <f>IF(AND(ISNUMBER(I80),I80&gt;0),J80/I80,"")</f>
        <v/>
      </c>
      <c r="M80" s="5">
        <f>IF(L80="","",L80/IF(K80="SAR",Inputs!$B$1,Inputs!$B$2))</f>
        <v/>
      </c>
      <c r="N80" t="inlineStr">
        <is>
          <t>Generic or other</t>
        </is>
      </c>
      <c r="O80" t="inlineStr">
        <is>
          <t>BATTERJEE PHARMACETICAL FACTORY</t>
        </is>
      </c>
      <c r="P80" t="inlineStr">
        <is>
          <t>0402256810</t>
        </is>
      </c>
    </row>
    <row r="81">
      <c r="A81" t="inlineStr">
        <is>
          <t>Saudi Arabia</t>
        </is>
      </c>
      <c r="B81" t="inlineStr">
        <is>
          <t>A10BH</t>
        </is>
      </c>
      <c r="C81" t="inlineStr">
        <is>
          <t>DPP-4 inhibitors</t>
        </is>
      </c>
      <c r="D81" t="inlineStr">
        <is>
          <t>ALOGLIPTIN</t>
        </is>
      </c>
      <c r="E81" t="inlineStr">
        <is>
          <t>VIPIDIA 25 mg film-coated tablet</t>
        </is>
      </c>
      <c r="F81" t="inlineStr">
        <is>
          <t>VIPIDIA</t>
        </is>
      </c>
      <c r="G81" t="inlineStr">
        <is>
          <t>25</t>
        </is>
      </c>
      <c r="H81" t="inlineStr">
        <is>
          <t>Film-coated tablet</t>
        </is>
      </c>
      <c r="I81" t="n">
        <v>28</v>
      </c>
      <c r="J81" t="n">
        <v>105.85</v>
      </c>
      <c r="K81" t="inlineStr">
        <is>
          <t>SAR</t>
        </is>
      </c>
      <c r="L81" s="5">
        <f>IF(AND(ISNUMBER(I81),I81&gt;0),J81/I81,"")</f>
        <v/>
      </c>
      <c r="M81" s="5">
        <f>IF(L81="","",L81/IF(K81="SAR",Inputs!$B$1,Inputs!$B$2))</f>
        <v/>
      </c>
      <c r="N81" t="inlineStr">
        <is>
          <t>Originator</t>
        </is>
      </c>
      <c r="O81" t="inlineStr">
        <is>
          <t>Jazeera Pharmaceutical Industries (JPI)</t>
        </is>
      </c>
      <c r="P81" t="inlineStr">
        <is>
          <t>2201233132</t>
        </is>
      </c>
    </row>
    <row r="82">
      <c r="A82" t="inlineStr">
        <is>
          <t>Saudi Arabia</t>
        </is>
      </c>
      <c r="B82" t="inlineStr">
        <is>
          <t>A10BH</t>
        </is>
      </c>
      <c r="C82" t="inlineStr">
        <is>
          <t>DPP-4 inhibitors</t>
        </is>
      </c>
      <c r="D82" t="inlineStr">
        <is>
          <t>LINAGLIPTIN</t>
        </is>
      </c>
      <c r="E82" t="inlineStr">
        <is>
          <t>Zylinamet</t>
        </is>
      </c>
      <c r="F82" t="inlineStr">
        <is>
          <t>ZYLINAMET</t>
        </is>
      </c>
      <c r="G82" t="inlineStr">
        <is>
          <t>2.5,500</t>
        </is>
      </c>
      <c r="H82" t="inlineStr">
        <is>
          <t>Film-coated tablet</t>
        </is>
      </c>
      <c r="I82" t="n">
        <v>56</v>
      </c>
      <c r="J82" t="n">
        <v>124.35</v>
      </c>
      <c r="K82" t="inlineStr">
        <is>
          <t>SAR</t>
        </is>
      </c>
      <c r="L82" s="5">
        <f>IF(AND(ISNUMBER(I82),I82&gt;0),J82/I82,"")</f>
        <v/>
      </c>
      <c r="M82" s="5">
        <f>IF(L82="","",L82/IF(K82="SAR",Inputs!$B$1,Inputs!$B$2))</f>
        <v/>
      </c>
      <c r="N82" t="inlineStr">
        <is>
          <t>Generic or other</t>
        </is>
      </c>
      <c r="O82" t="inlineStr">
        <is>
          <t>Alrai Pharmaceutical industry Co. (L.L.C)</t>
        </is>
      </c>
      <c r="P82" t="inlineStr">
        <is>
          <t>1305257383</t>
        </is>
      </c>
    </row>
    <row r="83">
      <c r="A83" t="inlineStr">
        <is>
          <t>Saudi Arabia</t>
        </is>
      </c>
      <c r="B83" t="inlineStr">
        <is>
          <t>A10BH</t>
        </is>
      </c>
      <c r="C83" t="inlineStr">
        <is>
          <t>DPP-4 inhibitors</t>
        </is>
      </c>
      <c r="D83" t="inlineStr">
        <is>
          <t>LINAGLIPTIN</t>
        </is>
      </c>
      <c r="E83" t="inlineStr">
        <is>
          <t>Liptyn</t>
        </is>
      </c>
      <c r="F83" t="inlineStr">
        <is>
          <t>LIPTYN</t>
        </is>
      </c>
      <c r="G83" t="inlineStr">
        <is>
          <t>5</t>
        </is>
      </c>
      <c r="H83" t="inlineStr">
        <is>
          <t>Tablet</t>
        </is>
      </c>
      <c r="I83" t="n">
        <v>30</v>
      </c>
      <c r="J83" t="n">
        <v>68.05</v>
      </c>
      <c r="K83" t="inlineStr">
        <is>
          <t>SAR</t>
        </is>
      </c>
      <c r="L83" s="5">
        <f>IF(AND(ISNUMBER(I83),I83&gt;0),J83/I83,"")</f>
        <v/>
      </c>
      <c r="M83" s="5">
        <f>IF(L83="","",L83/IF(K83="SAR",Inputs!$B$1,Inputs!$B$2))</f>
        <v/>
      </c>
      <c r="N83" t="inlineStr">
        <is>
          <t>Generic or other</t>
        </is>
      </c>
      <c r="O83" t="inlineStr">
        <is>
          <t>Saudi Amarox</t>
        </is>
      </c>
      <c r="P83" t="inlineStr">
        <is>
          <t>1002244892</t>
        </is>
      </c>
    </row>
    <row r="84">
      <c r="A84" t="inlineStr">
        <is>
          <t>Saudi Arabia</t>
        </is>
      </c>
      <c r="B84" t="inlineStr">
        <is>
          <t>A10BH</t>
        </is>
      </c>
      <c r="C84" t="inlineStr">
        <is>
          <t>DPP-4 inhibitors</t>
        </is>
      </c>
      <c r="D84" t="inlineStr">
        <is>
          <t>LINAGLIPTIN</t>
        </is>
      </c>
      <c r="E84" t="inlineStr">
        <is>
          <t>Tralix</t>
        </is>
      </c>
      <c r="F84" t="inlineStr">
        <is>
          <t>TRALIX</t>
        </is>
      </c>
      <c r="G84" t="inlineStr">
        <is>
          <t>5</t>
        </is>
      </c>
      <c r="H84" t="inlineStr">
        <is>
          <t>Film-coated tablet</t>
        </is>
      </c>
      <c r="I84" t="n">
        <v>30</v>
      </c>
      <c r="J84" t="n">
        <v>68.05</v>
      </c>
      <c r="K84" t="inlineStr">
        <is>
          <t>SAR</t>
        </is>
      </c>
      <c r="L84" s="5">
        <f>IF(AND(ISNUMBER(I84),I84&gt;0),J84/I84,"")</f>
        <v/>
      </c>
      <c r="M84" s="5">
        <f>IF(L84="","",L84/IF(K84="SAR",Inputs!$B$1,Inputs!$B$2))</f>
        <v/>
      </c>
      <c r="N84" t="inlineStr">
        <is>
          <t>Generic or other</t>
        </is>
      </c>
      <c r="O84" t="inlineStr">
        <is>
          <t>Alrai Pharmaceutical industry Co. (L.L.C)</t>
        </is>
      </c>
      <c r="P84" t="inlineStr">
        <is>
          <t>2108245797</t>
        </is>
      </c>
    </row>
    <row r="85">
      <c r="A85" t="inlineStr">
        <is>
          <t>Saudi Arabia</t>
        </is>
      </c>
      <c r="B85" t="inlineStr">
        <is>
          <t>A10BH</t>
        </is>
      </c>
      <c r="C85" t="inlineStr">
        <is>
          <t>DPP-4 inhibitors</t>
        </is>
      </c>
      <c r="D85" t="inlineStr">
        <is>
          <t>LINAGLIPTIN</t>
        </is>
      </c>
      <c r="E85" t="inlineStr">
        <is>
          <t>Lijen</t>
        </is>
      </c>
      <c r="F85" t="inlineStr">
        <is>
          <t>LIJEN</t>
        </is>
      </c>
      <c r="G85" t="inlineStr">
        <is>
          <t>5</t>
        </is>
      </c>
      <c r="H85" t="inlineStr">
        <is>
          <t>Film-coated tablet</t>
        </is>
      </c>
      <c r="I85" t="n">
        <v>30</v>
      </c>
      <c r="J85" t="n">
        <v>68.05</v>
      </c>
      <c r="K85" t="inlineStr">
        <is>
          <t>SAR</t>
        </is>
      </c>
      <c r="L85" s="5">
        <f>IF(AND(ISNUMBER(I85),I85&gt;0),J85/I85,"")</f>
        <v/>
      </c>
      <c r="M85" s="5">
        <f>IF(L85="","",L85/IF(K85="SAR",Inputs!$B$1,Inputs!$B$2))</f>
        <v/>
      </c>
      <c r="N85" t="inlineStr">
        <is>
          <t>Generic or other</t>
        </is>
      </c>
      <c r="O85" t="inlineStr">
        <is>
          <t>Med City Pharma</t>
        </is>
      </c>
      <c r="P85" t="inlineStr">
        <is>
          <t>2406257610</t>
        </is>
      </c>
    </row>
    <row r="86">
      <c r="A86" t="inlineStr">
        <is>
          <t>Saudi Arabia</t>
        </is>
      </c>
      <c r="B86" t="inlineStr">
        <is>
          <t>A10BH</t>
        </is>
      </c>
      <c r="C86" t="inlineStr">
        <is>
          <t>DPP-4 inhibitors</t>
        </is>
      </c>
      <c r="D86" t="inlineStr">
        <is>
          <t>LINAGLIPTIN</t>
        </is>
      </c>
      <c r="E86" t="inlineStr">
        <is>
          <t>Glynta</t>
        </is>
      </c>
      <c r="F86" t="inlineStr">
        <is>
          <t>GLYNTA</t>
        </is>
      </c>
      <c r="G86" t="inlineStr">
        <is>
          <t>5</t>
        </is>
      </c>
      <c r="H86" t="inlineStr">
        <is>
          <t>Film-coated tablet</t>
        </is>
      </c>
      <c r="I86" t="n">
        <v>30</v>
      </c>
      <c r="J86" t="n">
        <v>68.05</v>
      </c>
      <c r="K86" t="inlineStr">
        <is>
          <t>SAR</t>
        </is>
      </c>
      <c r="L86" s="5">
        <f>IF(AND(ISNUMBER(I86),I86&gt;0),J86/I86,"")</f>
        <v/>
      </c>
      <c r="M86" s="5">
        <f>IF(L86="","",L86/IF(K86="SAR",Inputs!$B$1,Inputs!$B$2))</f>
        <v/>
      </c>
      <c r="N86" t="inlineStr">
        <is>
          <t>Generic or other</t>
        </is>
      </c>
      <c r="O86" t="inlineStr">
        <is>
          <t>SAJA-SAUDI ARABIAN JAPANESE PHARMACEUTICAL CO</t>
        </is>
      </c>
      <c r="P86" t="inlineStr">
        <is>
          <t>1407257753</t>
        </is>
      </c>
    </row>
    <row r="87">
      <c r="A87" t="inlineStr">
        <is>
          <t>Saudi Arabia</t>
        </is>
      </c>
      <c r="B87" t="inlineStr">
        <is>
          <t>A10BH</t>
        </is>
      </c>
      <c r="C87" t="inlineStr">
        <is>
          <t>DPP-4 inhibitors</t>
        </is>
      </c>
      <c r="D87" t="inlineStr">
        <is>
          <t>LINAGLIPTIN</t>
        </is>
      </c>
      <c r="E87" t="inlineStr">
        <is>
          <t>Jentarole</t>
        </is>
      </c>
      <c r="F87" t="inlineStr">
        <is>
          <t>JENTAROLE</t>
        </is>
      </c>
      <c r="G87" t="inlineStr">
        <is>
          <t>5</t>
        </is>
      </c>
      <c r="H87" t="inlineStr">
        <is>
          <t>Film-coated tablet</t>
        </is>
      </c>
      <c r="I87" t="n">
        <v>30</v>
      </c>
      <c r="J87" t="n">
        <v>68.05</v>
      </c>
      <c r="K87" t="inlineStr">
        <is>
          <t>SAR</t>
        </is>
      </c>
      <c r="L87" s="5">
        <f>IF(AND(ISNUMBER(I87),I87&gt;0),J87/I87,"")</f>
        <v/>
      </c>
      <c r="M87" s="5">
        <f>IF(L87="","",L87/IF(K87="SAR",Inputs!$B$1,Inputs!$B$2))</f>
        <v/>
      </c>
      <c r="N87" t="inlineStr">
        <is>
          <t>Generic or other</t>
        </is>
      </c>
      <c r="O87" t="inlineStr">
        <is>
          <t>Pharma Pharmaceutical Industries (PPI)</t>
        </is>
      </c>
      <c r="P87" t="inlineStr">
        <is>
          <t>0409258164</t>
        </is>
      </c>
    </row>
    <row r="88">
      <c r="A88" t="inlineStr">
        <is>
          <t>Saudi Arabia</t>
        </is>
      </c>
      <c r="B88" t="inlineStr">
        <is>
          <t>A10BH</t>
        </is>
      </c>
      <c r="C88" t="inlineStr">
        <is>
          <t>DPP-4 inhibitors</t>
        </is>
      </c>
      <c r="D88" t="inlineStr">
        <is>
          <t>LINAGLIPTIN</t>
        </is>
      </c>
      <c r="E88" t="inlineStr">
        <is>
          <t>Dixee</t>
        </is>
      </c>
      <c r="F88" t="inlineStr">
        <is>
          <t>DIXEE</t>
        </is>
      </c>
      <c r="G88" t="inlineStr">
        <is>
          <t>5</t>
        </is>
      </c>
      <c r="H88" t="inlineStr">
        <is>
          <t>Film-coated tablet</t>
        </is>
      </c>
      <c r="I88" t="n">
        <v>30</v>
      </c>
      <c r="J88" t="n">
        <v>68.05</v>
      </c>
      <c r="K88" t="inlineStr">
        <is>
          <t>SAR</t>
        </is>
      </c>
      <c r="L88" s="5">
        <f>IF(AND(ISNUMBER(I88),I88&gt;0),J88/I88,"")</f>
        <v/>
      </c>
      <c r="M88" s="5">
        <f>IF(L88="","",L88/IF(K88="SAR",Inputs!$B$1,Inputs!$B$2))</f>
        <v/>
      </c>
      <c r="N88" t="inlineStr">
        <is>
          <t>Generic or other</t>
        </is>
      </c>
      <c r="O88" t="inlineStr">
        <is>
          <t>MS PHARMA for Pharmaceuticals</t>
        </is>
      </c>
      <c r="P88" t="inlineStr">
        <is>
          <t>0412258731</t>
        </is>
      </c>
    </row>
    <row r="89">
      <c r="A89" t="inlineStr">
        <is>
          <t>Saudi Arabia</t>
        </is>
      </c>
      <c r="B89" t="inlineStr">
        <is>
          <t>A10BH</t>
        </is>
      </c>
      <c r="C89" t="inlineStr">
        <is>
          <t>DPP-4 inhibitors</t>
        </is>
      </c>
      <c r="D89" t="inlineStr">
        <is>
          <t>LINAGLIPTIN</t>
        </is>
      </c>
      <c r="E89" t="inlineStr">
        <is>
          <t>Lynxelin</t>
        </is>
      </c>
      <c r="F89" t="inlineStr">
        <is>
          <t>LYNXELIN</t>
        </is>
      </c>
      <c r="G89" t="inlineStr">
        <is>
          <t>5</t>
        </is>
      </c>
      <c r="H89" t="inlineStr">
        <is>
          <t>Film-coated tablet</t>
        </is>
      </c>
      <c r="I89" t="n">
        <v>30</v>
      </c>
      <c r="J89" t="n">
        <v>68.05</v>
      </c>
      <c r="K89" t="inlineStr">
        <is>
          <t>SAR</t>
        </is>
      </c>
      <c r="L89" s="5">
        <f>IF(AND(ISNUMBER(I89),I89&gt;0),J89/I89,"")</f>
        <v/>
      </c>
      <c r="M89" s="5">
        <f>IF(L89="","",L89/IF(K89="SAR",Inputs!$B$1,Inputs!$B$2))</f>
        <v/>
      </c>
      <c r="N89" t="inlineStr">
        <is>
          <t>Generic or other</t>
        </is>
      </c>
      <c r="O89" t="inlineStr">
        <is>
          <t>Jazeera Pharmaceutical Industries (JPI)</t>
        </is>
      </c>
      <c r="P89" t="inlineStr">
        <is>
          <t>2312258819</t>
        </is>
      </c>
    </row>
    <row r="90">
      <c r="A90" t="inlineStr">
        <is>
          <t>Saudi Arabia</t>
        </is>
      </c>
      <c r="B90" t="inlineStr">
        <is>
          <t>A10BH</t>
        </is>
      </c>
      <c r="C90" t="inlineStr">
        <is>
          <t>DPP-4 inhibitors</t>
        </is>
      </c>
      <c r="D90" t="inlineStr">
        <is>
          <t>LINAGLIPTIN</t>
        </is>
      </c>
      <c r="E90" t="inlineStr">
        <is>
          <t>Nulina</t>
        </is>
      </c>
      <c r="F90" t="inlineStr">
        <is>
          <t>NULINA</t>
        </is>
      </c>
      <c r="G90" t="inlineStr">
        <is>
          <t>5</t>
        </is>
      </c>
      <c r="H90" t="inlineStr">
        <is>
          <t>Film-coated tablet</t>
        </is>
      </c>
      <c r="I90" t="n">
        <v>30</v>
      </c>
      <c r="J90" t="n">
        <v>68.05</v>
      </c>
      <c r="K90" t="inlineStr">
        <is>
          <t>SAR</t>
        </is>
      </c>
      <c r="L90" s="5">
        <f>IF(AND(ISNUMBER(I90),I90&gt;0),J90/I90,"")</f>
        <v/>
      </c>
      <c r="M90" s="5">
        <f>IF(L90="","",L90/IF(K90="SAR",Inputs!$B$1,Inputs!$B$2))</f>
        <v/>
      </c>
      <c r="N90" t="inlineStr">
        <is>
          <t>Generic or other</t>
        </is>
      </c>
      <c r="O90" t="inlineStr">
        <is>
          <t>DAR Al DAWA</t>
        </is>
      </c>
      <c r="P90" t="inlineStr">
        <is>
          <t>2109260575</t>
        </is>
      </c>
    </row>
    <row r="91">
      <c r="A91" t="inlineStr">
        <is>
          <t>Saudi Arabia</t>
        </is>
      </c>
      <c r="B91" t="inlineStr">
        <is>
          <t>A10BH</t>
        </is>
      </c>
      <c r="C91" t="inlineStr">
        <is>
          <t>DPP-4 inhibitors</t>
        </is>
      </c>
      <c r="D91" t="inlineStr">
        <is>
          <t>LINAGLIPTIN</t>
        </is>
      </c>
      <c r="E91" t="inlineStr">
        <is>
          <t>Lijen Met</t>
        </is>
      </c>
      <c r="F91" t="inlineStr">
        <is>
          <t>LIJEN</t>
        </is>
      </c>
      <c r="G91" t="inlineStr">
        <is>
          <t>2.5,850</t>
        </is>
      </c>
      <c r="H91" t="inlineStr">
        <is>
          <t>Film-coated tablet</t>
        </is>
      </c>
      <c r="I91" t="n">
        <v>60</v>
      </c>
      <c r="J91" t="n">
        <v>137</v>
      </c>
      <c r="K91" t="inlineStr">
        <is>
          <t>SAR</t>
        </is>
      </c>
      <c r="L91" s="5">
        <f>IF(AND(ISNUMBER(I91),I91&gt;0),J91/I91,"")</f>
        <v/>
      </c>
      <c r="M91" s="5">
        <f>IF(L91="","",L91/IF(K91="SAR",Inputs!$B$1,Inputs!$B$2))</f>
        <v/>
      </c>
      <c r="N91" t="inlineStr">
        <is>
          <t>Generic or other</t>
        </is>
      </c>
      <c r="O91" t="inlineStr">
        <is>
          <t>Med City Pharma</t>
        </is>
      </c>
      <c r="P91" t="inlineStr">
        <is>
          <t>1509258219</t>
        </is>
      </c>
    </row>
    <row r="92">
      <c r="A92" t="inlineStr">
        <is>
          <t>Saudi Arabia</t>
        </is>
      </c>
      <c r="B92" t="inlineStr">
        <is>
          <t>A10BH</t>
        </is>
      </c>
      <c r="C92" t="inlineStr">
        <is>
          <t>DPP-4 inhibitors</t>
        </is>
      </c>
      <c r="D92" t="inlineStr">
        <is>
          <t>LINAGLIPTIN</t>
        </is>
      </c>
      <c r="E92" t="inlineStr">
        <is>
          <t>Zylinamet</t>
        </is>
      </c>
      <c r="F92" t="inlineStr">
        <is>
          <t>ZYLINAMET</t>
        </is>
      </c>
      <c r="G92" t="inlineStr">
        <is>
          <t>2.5,850</t>
        </is>
      </c>
      <c r="H92" t="inlineStr">
        <is>
          <t>Film-coated tablet</t>
        </is>
      </c>
      <c r="I92" t="n">
        <v>56</v>
      </c>
      <c r="J92" t="n">
        <v>134.6</v>
      </c>
      <c r="K92" t="inlineStr">
        <is>
          <t>SAR</t>
        </is>
      </c>
      <c r="L92" s="5">
        <f>IF(AND(ISNUMBER(I92),I92&gt;0),J92/I92,"")</f>
        <v/>
      </c>
      <c r="M92" s="5">
        <f>IF(L92="","",L92/IF(K92="SAR",Inputs!$B$1,Inputs!$B$2))</f>
        <v/>
      </c>
      <c r="N92" t="inlineStr">
        <is>
          <t>Generic or other</t>
        </is>
      </c>
      <c r="O92" t="inlineStr">
        <is>
          <t>Alrai Pharmaceutical industry Co. (L.L.C)</t>
        </is>
      </c>
      <c r="P92" t="inlineStr">
        <is>
          <t>1305257382</t>
        </is>
      </c>
    </row>
    <row r="93">
      <c r="A93" t="inlineStr">
        <is>
          <t>Saudi Arabia</t>
        </is>
      </c>
      <c r="B93" t="inlineStr">
        <is>
          <t>A10BH</t>
        </is>
      </c>
      <c r="C93" t="inlineStr">
        <is>
          <t>DPP-4 inhibitors</t>
        </is>
      </c>
      <c r="D93" t="inlineStr">
        <is>
          <t>LINAGLIPTIN</t>
        </is>
      </c>
      <c r="E93" t="inlineStr">
        <is>
          <t>Lijen Met</t>
        </is>
      </c>
      <c r="F93" t="inlineStr">
        <is>
          <t>LIJEN</t>
        </is>
      </c>
      <c r="G93" t="inlineStr">
        <is>
          <t>2.5,1000</t>
        </is>
      </c>
      <c r="H93" t="inlineStr">
        <is>
          <t>Film-coated tablet</t>
        </is>
      </c>
      <c r="I93" t="n">
        <v>60</v>
      </c>
      <c r="J93" t="n">
        <v>145.45</v>
      </c>
      <c r="K93" t="inlineStr">
        <is>
          <t>SAR</t>
        </is>
      </c>
      <c r="L93" s="5">
        <f>IF(AND(ISNUMBER(I93),I93&gt;0),J93/I93,"")</f>
        <v/>
      </c>
      <c r="M93" s="5">
        <f>IF(L93="","",L93/IF(K93="SAR",Inputs!$B$1,Inputs!$B$2))</f>
        <v/>
      </c>
      <c r="N93" t="inlineStr">
        <is>
          <t>Generic or other</t>
        </is>
      </c>
      <c r="O93" t="inlineStr">
        <is>
          <t>Med City Pharma</t>
        </is>
      </c>
      <c r="P93" t="inlineStr">
        <is>
          <t>1509258220</t>
        </is>
      </c>
    </row>
    <row r="94">
      <c r="A94" t="inlineStr">
        <is>
          <t>Saudi Arabia</t>
        </is>
      </c>
      <c r="B94" t="inlineStr">
        <is>
          <t>A10BH</t>
        </is>
      </c>
      <c r="C94" t="inlineStr">
        <is>
          <t>DPP-4 inhibitors</t>
        </is>
      </c>
      <c r="D94" t="inlineStr">
        <is>
          <t>LINAGLIPTIN</t>
        </is>
      </c>
      <c r="E94" t="inlineStr">
        <is>
          <t>Lavinda</t>
        </is>
      </c>
      <c r="F94" t="inlineStr">
        <is>
          <t>LAVINDA</t>
        </is>
      </c>
      <c r="G94" t="inlineStr">
        <is>
          <t>5</t>
        </is>
      </c>
      <c r="H94" t="inlineStr">
        <is>
          <t>Film-coated tablet</t>
        </is>
      </c>
      <c r="I94" t="n">
        <v>30</v>
      </c>
      <c r="J94" t="n">
        <v>73.7</v>
      </c>
      <c r="K94" t="inlineStr">
        <is>
          <t>SAR</t>
        </is>
      </c>
      <c r="L94" s="5">
        <f>IF(AND(ISNUMBER(I94),I94&gt;0),J94/I94,"")</f>
        <v/>
      </c>
      <c r="M94" s="5">
        <f>IF(L94="","",L94/IF(K94="SAR",Inputs!$B$1,Inputs!$B$2))</f>
        <v/>
      </c>
      <c r="N94" t="inlineStr">
        <is>
          <t>Generic or other</t>
        </is>
      </c>
      <c r="O94" t="inlineStr">
        <is>
          <t>SPIMACO ADDWAEIH</t>
        </is>
      </c>
      <c r="P94" t="inlineStr">
        <is>
          <t>0802244888</t>
        </is>
      </c>
    </row>
    <row r="95">
      <c r="A95" t="inlineStr">
        <is>
          <t>Saudi Arabia</t>
        </is>
      </c>
      <c r="B95" t="inlineStr">
        <is>
          <t>A10BH</t>
        </is>
      </c>
      <c r="C95" t="inlineStr">
        <is>
          <t>DPP-4 inhibitors</t>
        </is>
      </c>
      <c r="D95" t="inlineStr">
        <is>
          <t>LINAGLIPTIN</t>
        </is>
      </c>
      <c r="E95" t="inlineStr">
        <is>
          <t>Zylinamet</t>
        </is>
      </c>
      <c r="F95" t="inlineStr">
        <is>
          <t>ZYLINAMET</t>
        </is>
      </c>
      <c r="G95" t="inlineStr">
        <is>
          <t>2.5,1000</t>
        </is>
      </c>
      <c r="H95" t="inlineStr">
        <is>
          <t>Film-coated tablet</t>
        </is>
      </c>
      <c r="I95" t="n">
        <v>56</v>
      </c>
      <c r="J95" t="n">
        <v>142.9</v>
      </c>
      <c r="K95" t="inlineStr">
        <is>
          <t>SAR</t>
        </is>
      </c>
      <c r="L95" s="5">
        <f>IF(AND(ISNUMBER(I95),I95&gt;0),J95/I95,"")</f>
        <v/>
      </c>
      <c r="M95" s="5">
        <f>IF(L95="","",L95/IF(K95="SAR",Inputs!$B$1,Inputs!$B$2))</f>
        <v/>
      </c>
      <c r="N95" t="inlineStr">
        <is>
          <t>Generic or other</t>
        </is>
      </c>
      <c r="O95" t="inlineStr">
        <is>
          <t>Alrai Pharmaceutical industry Co. (L.L.C)</t>
        </is>
      </c>
      <c r="P95" t="inlineStr">
        <is>
          <t>1305257381</t>
        </is>
      </c>
    </row>
    <row r="96">
      <c r="A96" t="inlineStr">
        <is>
          <t>Saudi Arabia</t>
        </is>
      </c>
      <c r="B96" t="inlineStr">
        <is>
          <t>A10BH</t>
        </is>
      </c>
      <c r="C96" t="inlineStr">
        <is>
          <t>DPP-4 inhibitors</t>
        </is>
      </c>
      <c r="D96" t="inlineStr">
        <is>
          <t>LINAGLIPTIN</t>
        </is>
      </c>
      <c r="E96" t="inlineStr">
        <is>
          <t>Lindueto XR</t>
        </is>
      </c>
      <c r="F96" t="inlineStr">
        <is>
          <t>LINDUETO XR</t>
        </is>
      </c>
      <c r="G96" t="inlineStr">
        <is>
          <t>2.5,1000</t>
        </is>
      </c>
      <c r="H96" t="inlineStr">
        <is>
          <t>modified-release tablet</t>
        </is>
      </c>
      <c r="I96" t="n">
        <v>28</v>
      </c>
      <c r="J96" t="n">
        <v>75.34999999999999</v>
      </c>
      <c r="K96" t="inlineStr">
        <is>
          <t>SAR</t>
        </is>
      </c>
      <c r="L96" s="5">
        <f>IF(AND(ISNUMBER(I96),I96&gt;0),J96/I96,"")</f>
        <v/>
      </c>
      <c r="M96" s="5">
        <f>IF(L96="","",L96/IF(K96="SAR",Inputs!$B$1,Inputs!$B$2))</f>
        <v/>
      </c>
      <c r="N96" t="inlineStr">
        <is>
          <t>Generic or other</t>
        </is>
      </c>
      <c r="O96" t="inlineStr">
        <is>
          <t>Jamjoom Pharmaceuticals Factory Company</t>
        </is>
      </c>
      <c r="P96" t="inlineStr">
        <is>
          <t>0604269382</t>
        </is>
      </c>
    </row>
    <row r="97">
      <c r="A97" t="inlineStr">
        <is>
          <t>Saudi Arabia</t>
        </is>
      </c>
      <c r="B97" t="inlineStr">
        <is>
          <t>A10BH</t>
        </is>
      </c>
      <c r="C97" t="inlineStr">
        <is>
          <t>DPP-4 inhibitors</t>
        </is>
      </c>
      <c r="D97" t="inlineStr">
        <is>
          <t>LINAGLIPTIN</t>
        </is>
      </c>
      <c r="E97" t="inlineStr">
        <is>
          <t>Linajent</t>
        </is>
      </c>
      <c r="F97" t="inlineStr">
        <is>
          <t>LINAJENT</t>
        </is>
      </c>
      <c r="G97" t="inlineStr">
        <is>
          <t>5</t>
        </is>
      </c>
      <c r="H97" t="inlineStr">
        <is>
          <t>Film-coated tablet</t>
        </is>
      </c>
      <c r="I97" t="n">
        <v>30</v>
      </c>
      <c r="J97" t="n">
        <v>84.84999999999999</v>
      </c>
      <c r="K97" t="inlineStr">
        <is>
          <t>SAR</t>
        </is>
      </c>
      <c r="L97" s="5">
        <f>IF(AND(ISNUMBER(I97),I97&gt;0),J97/I97,"")</f>
        <v/>
      </c>
      <c r="M97" s="5">
        <f>IF(L97="","",L97/IF(K97="SAR",Inputs!$B$1,Inputs!$B$2))</f>
        <v/>
      </c>
      <c r="N97" t="inlineStr">
        <is>
          <t>Generic or other</t>
        </is>
      </c>
      <c r="O97" t="inlineStr">
        <is>
          <t>Tabuk Pharmaceutical Manufacturing Company</t>
        </is>
      </c>
      <c r="P97" t="inlineStr">
        <is>
          <t>1703245056</t>
        </is>
      </c>
    </row>
    <row r="98">
      <c r="A98" t="inlineStr">
        <is>
          <t>Saudi Arabia</t>
        </is>
      </c>
      <c r="B98" t="inlineStr">
        <is>
          <t>A10BH</t>
        </is>
      </c>
      <c r="C98" t="inlineStr">
        <is>
          <t>DPP-4 inhibitors</t>
        </is>
      </c>
      <c r="D98" t="inlineStr">
        <is>
          <t>LINAGLIPTIN</t>
        </is>
      </c>
      <c r="E98" t="inlineStr">
        <is>
          <t>Lintra</t>
        </is>
      </c>
      <c r="F98" t="inlineStr">
        <is>
          <t>LINTRA</t>
        </is>
      </c>
      <c r="G98" t="inlineStr">
        <is>
          <t>5</t>
        </is>
      </c>
      <c r="H98" t="inlineStr">
        <is>
          <t>Film-coated tablet</t>
        </is>
      </c>
      <c r="I98" t="n">
        <v>30</v>
      </c>
      <c r="J98" t="n">
        <v>94.8</v>
      </c>
      <c r="K98" t="inlineStr">
        <is>
          <t>SAR</t>
        </is>
      </c>
      <c r="L98" s="5">
        <f>IF(AND(ISNUMBER(I98),I98&gt;0),J98/I98,"")</f>
        <v/>
      </c>
      <c r="M98" s="5">
        <f>IF(L98="","",L98/IF(K98="SAR",Inputs!$B$1,Inputs!$B$2))</f>
        <v/>
      </c>
      <c r="N98" t="inlineStr">
        <is>
          <t>Generic or other</t>
        </is>
      </c>
      <c r="O98" t="inlineStr">
        <is>
          <t>Jamjoom Pharmaceuticals Factory Company</t>
        </is>
      </c>
      <c r="P98" t="inlineStr">
        <is>
          <t>0901244693</t>
        </is>
      </c>
    </row>
    <row r="99">
      <c r="A99" t="inlineStr">
        <is>
          <t>Saudi Arabia</t>
        </is>
      </c>
      <c r="B99" t="inlineStr">
        <is>
          <t>A10BH</t>
        </is>
      </c>
      <c r="C99" t="inlineStr">
        <is>
          <t>DPP-4 inhibitors</t>
        </is>
      </c>
      <c r="D99" t="inlineStr">
        <is>
          <t>LINAGLIPTIN</t>
        </is>
      </c>
      <c r="E99" t="inlineStr">
        <is>
          <t>TRAJENTA 5MG FILM COATED TABLET</t>
        </is>
      </c>
      <c r="F99" t="inlineStr">
        <is>
          <t>TRAJENTA</t>
        </is>
      </c>
      <c r="G99" t="inlineStr">
        <is>
          <t>5</t>
        </is>
      </c>
      <c r="H99" t="inlineStr">
        <is>
          <t>Film-coated tablet</t>
        </is>
      </c>
      <c r="I99" t="n">
        <v>30</v>
      </c>
      <c r="J99" t="n">
        <v>99.8</v>
      </c>
      <c r="K99" t="inlineStr">
        <is>
          <t>SAR</t>
        </is>
      </c>
      <c r="L99" s="5">
        <f>IF(AND(ISNUMBER(I99),I99&gt;0),J99/I99,"")</f>
        <v/>
      </c>
      <c r="M99" s="5">
        <f>IF(L99="","",L99/IF(K99="SAR",Inputs!$B$1,Inputs!$B$2))</f>
        <v/>
      </c>
      <c r="N99" t="inlineStr">
        <is>
          <t>Originator</t>
        </is>
      </c>
      <c r="O99" t="inlineStr">
        <is>
          <t>BOEHRINGER INGELHEIM</t>
        </is>
      </c>
      <c r="P99" t="inlineStr">
        <is>
          <t>2204257266</t>
        </is>
      </c>
    </row>
    <row r="100">
      <c r="A100" t="inlineStr">
        <is>
          <t>Saudi Arabia</t>
        </is>
      </c>
      <c r="B100" t="inlineStr">
        <is>
          <t>A10BH</t>
        </is>
      </c>
      <c r="C100" t="inlineStr">
        <is>
          <t>DPP-4 inhibitors</t>
        </is>
      </c>
      <c r="D100" t="inlineStr">
        <is>
          <t>LINAGLIPTIN</t>
        </is>
      </c>
      <c r="E100" t="inlineStr">
        <is>
          <t>Lindueto XR</t>
        </is>
      </c>
      <c r="F100" t="inlineStr">
        <is>
          <t>LINDUETO XR</t>
        </is>
      </c>
      <c r="G100" t="inlineStr">
        <is>
          <t>5,1000</t>
        </is>
      </c>
      <c r="H100" t="inlineStr">
        <is>
          <t>modified-release tablet</t>
        </is>
      </c>
      <c r="I100" t="n">
        <v>28</v>
      </c>
      <c r="J100" t="n">
        <v>119.6</v>
      </c>
      <c r="K100" t="inlineStr">
        <is>
          <t>SAR</t>
        </is>
      </c>
      <c r="L100" s="5">
        <f>IF(AND(ISNUMBER(I100),I100&gt;0),J100/I100,"")</f>
        <v/>
      </c>
      <c r="M100" s="5">
        <f>IF(L100="","",L100/IF(K100="SAR",Inputs!$B$1,Inputs!$B$2))</f>
        <v/>
      </c>
      <c r="N100" t="inlineStr">
        <is>
          <t>Generic or other</t>
        </is>
      </c>
      <c r="O100" t="inlineStr">
        <is>
          <t>Jamjoom Pharmaceuticals Factory Company</t>
        </is>
      </c>
      <c r="P100" t="inlineStr">
        <is>
          <t>0604269383</t>
        </is>
      </c>
    </row>
    <row r="101">
      <c r="A101" t="inlineStr">
        <is>
          <t>Saudi Arabia</t>
        </is>
      </c>
      <c r="B101" t="inlineStr">
        <is>
          <t>A10BH</t>
        </is>
      </c>
      <c r="C101" t="inlineStr">
        <is>
          <t>DPP-4 inhibitors</t>
        </is>
      </c>
      <c r="D101" t="inlineStr">
        <is>
          <t>SAXAGLIPTIN</t>
        </is>
      </c>
      <c r="E101" t="inlineStr">
        <is>
          <t>Glipza</t>
        </is>
      </c>
      <c r="F101" t="inlineStr">
        <is>
          <t>GLIPZA</t>
        </is>
      </c>
      <c r="G101" t="inlineStr">
        <is>
          <t>5</t>
        </is>
      </c>
      <c r="H101" t="inlineStr">
        <is>
          <t>Film-coated tablet</t>
        </is>
      </c>
      <c r="I101" t="n">
        <v>30</v>
      </c>
      <c r="J101" t="n">
        <v>98.25</v>
      </c>
      <c r="K101" t="inlineStr">
        <is>
          <t>SAR</t>
        </is>
      </c>
      <c r="L101" s="5">
        <f>IF(AND(ISNUMBER(I101),I101&gt;0),J101/I101,"")</f>
        <v/>
      </c>
      <c r="M101" s="5">
        <f>IF(L101="","",L101/IF(K101="SAR",Inputs!$B$1,Inputs!$B$2))</f>
        <v/>
      </c>
      <c r="N101" t="inlineStr">
        <is>
          <t>Generic or other</t>
        </is>
      </c>
      <c r="O101" t="inlineStr">
        <is>
          <t>Jamjoom Pharmaceuticals Factory Company</t>
        </is>
      </c>
      <c r="P101" t="inlineStr">
        <is>
          <t>1805269770</t>
        </is>
      </c>
    </row>
    <row r="102">
      <c r="A102" t="inlineStr">
        <is>
          <t>Saudi Arabia</t>
        </is>
      </c>
      <c r="B102" t="inlineStr">
        <is>
          <t>A10BH</t>
        </is>
      </c>
      <c r="C102" t="inlineStr">
        <is>
          <t>DPP-4 inhibitors</t>
        </is>
      </c>
      <c r="D102" t="inlineStr">
        <is>
          <t>SAXAGLIPTIN</t>
        </is>
      </c>
      <c r="E102" t="inlineStr">
        <is>
          <t>ENFORZA</t>
        </is>
      </c>
      <c r="F102" t="inlineStr">
        <is>
          <t>ENFORZA</t>
        </is>
      </c>
      <c r="G102" t="inlineStr">
        <is>
          <t>10,5</t>
        </is>
      </c>
      <c r="H102" t="inlineStr">
        <is>
          <t>Film-coated tablet</t>
        </is>
      </c>
      <c r="I102" t="n">
        <v>30</v>
      </c>
      <c r="J102" t="n">
        <v>214.75</v>
      </c>
      <c r="K102" t="inlineStr">
        <is>
          <t>SAR</t>
        </is>
      </c>
      <c r="L102" s="5">
        <f>IF(AND(ISNUMBER(I102),I102&gt;0),J102/I102,"")</f>
        <v/>
      </c>
      <c r="M102" s="5">
        <f>IF(L102="","",L102/IF(K102="SAR",Inputs!$B$1,Inputs!$B$2))</f>
        <v/>
      </c>
      <c r="N102" t="inlineStr">
        <is>
          <t>Generic or other</t>
        </is>
      </c>
      <c r="O102" t="inlineStr">
        <is>
          <t>Jazeera Pharmaceutical Industries (JPI)</t>
        </is>
      </c>
      <c r="P102" t="inlineStr">
        <is>
          <t>2607260197</t>
        </is>
      </c>
    </row>
    <row r="103">
      <c r="A103" t="inlineStr">
        <is>
          <t>Saudi Arabia</t>
        </is>
      </c>
      <c r="B103" t="inlineStr">
        <is>
          <t>A10BH</t>
        </is>
      </c>
      <c r="C103" t="inlineStr">
        <is>
          <t>DPP-4 inhibitors</t>
        </is>
      </c>
      <c r="D103" t="inlineStr">
        <is>
          <t>SITAGLIPTIN</t>
        </is>
      </c>
      <c r="E103" t="inlineStr">
        <is>
          <t>Meliglptin</t>
        </is>
      </c>
      <c r="F103" t="inlineStr">
        <is>
          <t>MELIGLPTIN</t>
        </is>
      </c>
      <c r="G103" t="inlineStr">
        <is>
          <t>25</t>
        </is>
      </c>
      <c r="H103" t="inlineStr">
        <is>
          <t>Film-coated tablet</t>
        </is>
      </c>
      <c r="I103" t="n">
        <v>30</v>
      </c>
      <c r="J103" t="n">
        <v>22.8</v>
      </c>
      <c r="K103" t="inlineStr">
        <is>
          <t>SAR</t>
        </is>
      </c>
      <c r="L103" s="5">
        <f>IF(AND(ISNUMBER(I103),I103&gt;0),J103/I103,"")</f>
        <v/>
      </c>
      <c r="M103" s="5">
        <f>IF(L103="","",L103/IF(K103="SAR",Inputs!$B$1,Inputs!$B$2))</f>
        <v/>
      </c>
      <c r="N103" t="inlineStr">
        <is>
          <t>Generic or other</t>
        </is>
      </c>
      <c r="O103" t="inlineStr">
        <is>
          <t>Saudi Amarox</t>
        </is>
      </c>
      <c r="P103" t="inlineStr">
        <is>
          <t>0112258707</t>
        </is>
      </c>
    </row>
    <row r="104">
      <c r="A104" t="inlineStr">
        <is>
          <t>Saudi Arabia</t>
        </is>
      </c>
      <c r="B104" t="inlineStr">
        <is>
          <t>A10BH</t>
        </is>
      </c>
      <c r="C104" t="inlineStr">
        <is>
          <t>DPP-4 inhibitors</t>
        </is>
      </c>
      <c r="D104" t="inlineStr">
        <is>
          <t>SITAGLIPTIN</t>
        </is>
      </c>
      <c r="E104" t="inlineStr">
        <is>
          <t>Janor</t>
        </is>
      </c>
      <c r="F104" t="inlineStr">
        <is>
          <t>JANOR</t>
        </is>
      </c>
      <c r="G104" t="inlineStr">
        <is>
          <t>25</t>
        </is>
      </c>
      <c r="H104" t="inlineStr">
        <is>
          <t>Film-coated tablet</t>
        </is>
      </c>
      <c r="I104" t="n">
        <v>30</v>
      </c>
      <c r="J104" t="n">
        <v>26</v>
      </c>
      <c r="K104" t="inlineStr">
        <is>
          <t>SAR</t>
        </is>
      </c>
      <c r="L104" s="5">
        <f>IF(AND(ISNUMBER(I104),I104&gt;0),J104/I104,"")</f>
        <v/>
      </c>
      <c r="M104" s="5">
        <f>IF(L104="","",L104/IF(K104="SAR",Inputs!$B$1,Inputs!$B$2))</f>
        <v/>
      </c>
      <c r="N104" t="inlineStr">
        <is>
          <t>Generic or other</t>
        </is>
      </c>
      <c r="O104" t="inlineStr">
        <is>
          <t>Spectro Pharma</t>
        </is>
      </c>
      <c r="P104" t="inlineStr">
        <is>
          <t>3009260604</t>
        </is>
      </c>
    </row>
    <row r="105">
      <c r="A105" t="inlineStr">
        <is>
          <t>Saudi Arabia</t>
        </is>
      </c>
      <c r="B105" t="inlineStr">
        <is>
          <t>A10BH</t>
        </is>
      </c>
      <c r="C105" t="inlineStr">
        <is>
          <t>DPP-4 inhibitors</t>
        </is>
      </c>
      <c r="D105" t="inlineStr">
        <is>
          <t>SITAGLIPTIN</t>
        </is>
      </c>
      <c r="E105" t="inlineStr">
        <is>
          <t>Balivio</t>
        </is>
      </c>
      <c r="F105" t="inlineStr">
        <is>
          <t>BALIVIO</t>
        </is>
      </c>
      <c r="G105" t="inlineStr">
        <is>
          <t>25</t>
        </is>
      </c>
      <c r="H105" t="inlineStr">
        <is>
          <t>Film-coated tablet</t>
        </is>
      </c>
      <c r="I105" t="n">
        <v>28</v>
      </c>
      <c r="J105" t="n">
        <v>24.55</v>
      </c>
      <c r="K105" t="inlineStr">
        <is>
          <t>SAR</t>
        </is>
      </c>
      <c r="L105" s="5">
        <f>IF(AND(ISNUMBER(I105),I105&gt;0),J105/I105,"")</f>
        <v/>
      </c>
      <c r="M105" s="5">
        <f>IF(L105="","",L105/IF(K105="SAR",Inputs!$B$1,Inputs!$B$2))</f>
        <v/>
      </c>
      <c r="N105" t="inlineStr">
        <is>
          <t>Generic or other</t>
        </is>
      </c>
      <c r="O105" t="inlineStr">
        <is>
          <t>Honessan Pharma</t>
        </is>
      </c>
      <c r="P105" t="inlineStr">
        <is>
          <t>1012258776</t>
        </is>
      </c>
    </row>
    <row r="106">
      <c r="A106" t="inlineStr">
        <is>
          <t>Saudi Arabia</t>
        </is>
      </c>
      <c r="B106" t="inlineStr">
        <is>
          <t>A10BH</t>
        </is>
      </c>
      <c r="C106" t="inlineStr">
        <is>
          <t>DPP-4 inhibitors</t>
        </is>
      </c>
      <c r="D106" t="inlineStr">
        <is>
          <t>SITAGLIPTIN</t>
        </is>
      </c>
      <c r="E106" t="inlineStr">
        <is>
          <t>Glytix</t>
        </is>
      </c>
      <c r="F106" t="inlineStr">
        <is>
          <t>GLYTIX</t>
        </is>
      </c>
      <c r="G106" t="inlineStr">
        <is>
          <t>25</t>
        </is>
      </c>
      <c r="H106" t="inlineStr">
        <is>
          <t>Film-coated tablet</t>
        </is>
      </c>
      <c r="I106" t="n">
        <v>28</v>
      </c>
      <c r="J106" t="n">
        <v>31.25</v>
      </c>
      <c r="K106" t="inlineStr">
        <is>
          <t>SAR</t>
        </is>
      </c>
      <c r="L106" s="5">
        <f>IF(AND(ISNUMBER(I106),I106&gt;0),J106/I106,"")</f>
        <v/>
      </c>
      <c r="M106" s="5">
        <f>IF(L106="","",L106/IF(K106="SAR",Inputs!$B$1,Inputs!$B$2))</f>
        <v/>
      </c>
      <c r="N106" t="inlineStr">
        <is>
          <t>Generic or other</t>
        </is>
      </c>
      <c r="O106" t="inlineStr">
        <is>
          <t>MS PHARMA for Pharmaceuticals</t>
        </is>
      </c>
      <c r="P106" t="inlineStr">
        <is>
          <t>0103269209</t>
        </is>
      </c>
    </row>
    <row r="107">
      <c r="A107" t="inlineStr">
        <is>
          <t>Saudi Arabia</t>
        </is>
      </c>
      <c r="B107" t="inlineStr">
        <is>
          <t>A10BH</t>
        </is>
      </c>
      <c r="C107" t="inlineStr">
        <is>
          <t>DPP-4 inhibitors</t>
        </is>
      </c>
      <c r="D107" t="inlineStr">
        <is>
          <t>SITAGLIPTIN</t>
        </is>
      </c>
      <c r="E107" t="inlineStr">
        <is>
          <t>Juleen</t>
        </is>
      </c>
      <c r="F107" t="inlineStr">
        <is>
          <t>JULEEN</t>
        </is>
      </c>
      <c r="G107" t="inlineStr">
        <is>
          <t>25</t>
        </is>
      </c>
      <c r="H107" t="inlineStr">
        <is>
          <t>Film-coated tablet</t>
        </is>
      </c>
      <c r="I107" t="n">
        <v>30</v>
      </c>
      <c r="J107" t="n">
        <v>40.65</v>
      </c>
      <c r="K107" t="inlineStr">
        <is>
          <t>SAR</t>
        </is>
      </c>
      <c r="L107" s="5">
        <f>IF(AND(ISNUMBER(I107),I107&gt;0),J107/I107,"")</f>
        <v/>
      </c>
      <c r="M107" s="5">
        <f>IF(L107="","",L107/IF(K107="SAR",Inputs!$B$1,Inputs!$B$2))</f>
        <v/>
      </c>
      <c r="N107" t="inlineStr">
        <is>
          <t>Generic or other</t>
        </is>
      </c>
      <c r="O107" t="inlineStr">
        <is>
          <t>SUDAIR PHARMA COMPANY</t>
        </is>
      </c>
      <c r="P107" t="inlineStr">
        <is>
          <t>2104245177</t>
        </is>
      </c>
    </row>
    <row r="108">
      <c r="A108" t="inlineStr">
        <is>
          <t>Saudi Arabia</t>
        </is>
      </c>
      <c r="B108" t="inlineStr">
        <is>
          <t>A10BH</t>
        </is>
      </c>
      <c r="C108" t="inlineStr">
        <is>
          <t>DPP-4 inhibitors</t>
        </is>
      </c>
      <c r="D108" t="inlineStr">
        <is>
          <t>SITAGLIPTIN</t>
        </is>
      </c>
      <c r="E108" t="inlineStr">
        <is>
          <t>SITAJUB</t>
        </is>
      </c>
      <c r="F108" t="inlineStr">
        <is>
          <t>SITAJUB</t>
        </is>
      </c>
      <c r="G108" t="inlineStr">
        <is>
          <t>25</t>
        </is>
      </c>
      <c r="H108" t="inlineStr">
        <is>
          <t>Film-coated tablet</t>
        </is>
      </c>
      <c r="I108" t="n">
        <v>30</v>
      </c>
      <c r="J108" t="n">
        <v>40.65</v>
      </c>
      <c r="K108" t="inlineStr">
        <is>
          <t>SAR</t>
        </is>
      </c>
      <c r="L108" s="5">
        <f>IF(AND(ISNUMBER(I108),I108&gt;0),J108/I108,"")</f>
        <v/>
      </c>
      <c r="M108" s="5">
        <f>IF(L108="","",L108/IF(K108="SAR",Inputs!$B$1,Inputs!$B$2))</f>
        <v/>
      </c>
      <c r="N108" t="inlineStr">
        <is>
          <t>Generic or other</t>
        </is>
      </c>
      <c r="O108" t="inlineStr">
        <is>
          <t>Alhobail Pharm</t>
        </is>
      </c>
      <c r="P108" t="inlineStr">
        <is>
          <t>1607257763</t>
        </is>
      </c>
    </row>
    <row r="109">
      <c r="A109" t="inlineStr">
        <is>
          <t>Saudi Arabia</t>
        </is>
      </c>
      <c r="B109" t="inlineStr">
        <is>
          <t>A10BH</t>
        </is>
      </c>
      <c r="C109" t="inlineStr">
        <is>
          <t>DPP-4 inhibitors</t>
        </is>
      </c>
      <c r="D109" t="inlineStr">
        <is>
          <t>SITAGLIPTIN</t>
        </is>
      </c>
      <c r="E109" t="inlineStr">
        <is>
          <t>Wezovant</t>
        </is>
      </c>
      <c r="F109" t="inlineStr">
        <is>
          <t>WEZOVANT</t>
        </is>
      </c>
      <c r="G109" t="inlineStr">
        <is>
          <t>25</t>
        </is>
      </c>
      <c r="H109" t="inlineStr">
        <is>
          <t>Film-coated tablet</t>
        </is>
      </c>
      <c r="I109" t="n">
        <v>30</v>
      </c>
      <c r="J109" t="n">
        <v>40.65</v>
      </c>
      <c r="K109" t="inlineStr">
        <is>
          <t>SAR</t>
        </is>
      </c>
      <c r="L109" s="5">
        <f>IF(AND(ISNUMBER(I109),I109&gt;0),J109/I109,"")</f>
        <v/>
      </c>
      <c r="M109" s="5">
        <f>IF(L109="","",L109/IF(K109="SAR",Inputs!$B$1,Inputs!$B$2))</f>
        <v/>
      </c>
      <c r="N109" t="inlineStr">
        <is>
          <t>Generic or other</t>
        </is>
      </c>
      <c r="O109" t="inlineStr">
        <is>
          <t>KEURO LIFE LIMITED COMPANY</t>
        </is>
      </c>
      <c r="P109" t="inlineStr">
        <is>
          <t>1509260501</t>
        </is>
      </c>
    </row>
    <row r="110">
      <c r="A110" t="inlineStr">
        <is>
          <t>Saudi Arabia</t>
        </is>
      </c>
      <c r="B110" t="inlineStr">
        <is>
          <t>A10BH</t>
        </is>
      </c>
      <c r="C110" t="inlineStr">
        <is>
          <t>DPP-4 inhibitors</t>
        </is>
      </c>
      <c r="D110" t="inlineStr">
        <is>
          <t>SITAGLIPTIN</t>
        </is>
      </c>
      <c r="E110" t="inlineStr">
        <is>
          <t>Sitaglu</t>
        </is>
      </c>
      <c r="F110" t="inlineStr">
        <is>
          <t>SITAGLU</t>
        </is>
      </c>
      <c r="G110" t="inlineStr">
        <is>
          <t>25</t>
        </is>
      </c>
      <c r="H110" t="inlineStr">
        <is>
          <t>Film-coated tablet</t>
        </is>
      </c>
      <c r="I110" t="n">
        <v>28</v>
      </c>
      <c r="J110" t="n">
        <v>37.95</v>
      </c>
      <c r="K110" t="inlineStr">
        <is>
          <t>SAR</t>
        </is>
      </c>
      <c r="L110" s="5">
        <f>IF(AND(ISNUMBER(I110),I110&gt;0),J110/I110,"")</f>
        <v/>
      </c>
      <c r="M110" s="5">
        <f>IF(L110="","",L110/IF(K110="SAR",Inputs!$B$1,Inputs!$B$2))</f>
        <v/>
      </c>
      <c r="N110" t="inlineStr">
        <is>
          <t>Generic or other</t>
        </is>
      </c>
      <c r="O110" t="inlineStr">
        <is>
          <t>Pharma Pharmaceutical Industries &amp; Biological Products (PPI)</t>
        </is>
      </c>
      <c r="P110" t="inlineStr">
        <is>
          <t>2003257119</t>
        </is>
      </c>
    </row>
    <row r="111">
      <c r="A111" t="inlineStr">
        <is>
          <t>Saudi Arabia</t>
        </is>
      </c>
      <c r="B111" t="inlineStr">
        <is>
          <t>A10BH</t>
        </is>
      </c>
      <c r="C111" t="inlineStr">
        <is>
          <t>DPP-4 inhibitors</t>
        </is>
      </c>
      <c r="D111" t="inlineStr">
        <is>
          <t>SITAGLIPTIN</t>
        </is>
      </c>
      <c r="E111" t="inlineStr">
        <is>
          <t>Sitavia-MET</t>
        </is>
      </c>
      <c r="F111" t="inlineStr">
        <is>
          <t>SITAVIA</t>
        </is>
      </c>
      <c r="G111" t="inlineStr">
        <is>
          <t>50,500</t>
        </is>
      </c>
      <c r="H111" t="inlineStr">
        <is>
          <t>Film-coated tablet</t>
        </is>
      </c>
      <c r="I111" t="n">
        <v>56</v>
      </c>
      <c r="J111" t="n">
        <v>85</v>
      </c>
      <c r="K111" t="inlineStr">
        <is>
          <t>SAR</t>
        </is>
      </c>
      <c r="L111" s="5">
        <f>IF(AND(ISNUMBER(I111),I111&gt;0),J111/I111,"")</f>
        <v/>
      </c>
      <c r="M111" s="5">
        <f>IF(L111="","",L111/IF(K111="SAR",Inputs!$B$1,Inputs!$B$2))</f>
        <v/>
      </c>
      <c r="N111" t="inlineStr">
        <is>
          <t>Generic or other</t>
        </is>
      </c>
      <c r="O111" t="inlineStr">
        <is>
          <t>Middle East Pharmaceutical Industries Co Ltd Avalon Pharma</t>
        </is>
      </c>
      <c r="P111" t="inlineStr">
        <is>
          <t>2907257880</t>
        </is>
      </c>
    </row>
    <row r="112">
      <c r="A112" t="inlineStr">
        <is>
          <t>Saudi Arabia</t>
        </is>
      </c>
      <c r="B112" t="inlineStr">
        <is>
          <t>A10BH</t>
        </is>
      </c>
      <c r="C112" t="inlineStr">
        <is>
          <t>DPP-4 inhibitors</t>
        </is>
      </c>
      <c r="D112" t="inlineStr">
        <is>
          <t>SITAGLIPTIN</t>
        </is>
      </c>
      <c r="E112" t="inlineStr">
        <is>
          <t>Meliglptin</t>
        </is>
      </c>
      <c r="F112" t="inlineStr">
        <is>
          <t>MELIGLPTIN</t>
        </is>
      </c>
      <c r="G112" t="inlineStr">
        <is>
          <t>50</t>
        </is>
      </c>
      <c r="H112" t="inlineStr">
        <is>
          <t>Film-coated tablet</t>
        </is>
      </c>
      <c r="I112" t="n">
        <v>30</v>
      </c>
      <c r="J112" t="n">
        <v>45.6</v>
      </c>
      <c r="K112" t="inlineStr">
        <is>
          <t>SAR</t>
        </is>
      </c>
      <c r="L112" s="5">
        <f>IF(AND(ISNUMBER(I112),I112&gt;0),J112/I112,"")</f>
        <v/>
      </c>
      <c r="M112" s="5">
        <f>IF(L112="","",L112/IF(K112="SAR",Inputs!$B$1,Inputs!$B$2))</f>
        <v/>
      </c>
      <c r="N112" t="inlineStr">
        <is>
          <t>Generic or other</t>
        </is>
      </c>
      <c r="O112" t="inlineStr">
        <is>
          <t>Saudi Amarox</t>
        </is>
      </c>
      <c r="P112" t="inlineStr">
        <is>
          <t>0412222967</t>
        </is>
      </c>
    </row>
    <row r="113">
      <c r="A113" t="inlineStr">
        <is>
          <t>Saudi Arabia</t>
        </is>
      </c>
      <c r="B113" t="inlineStr">
        <is>
          <t>A10BH</t>
        </is>
      </c>
      <c r="C113" t="inlineStr">
        <is>
          <t>DPP-4 inhibitors</t>
        </is>
      </c>
      <c r="D113" t="inlineStr">
        <is>
          <t>SITAGLIPTIN</t>
        </is>
      </c>
      <c r="E113" t="inlineStr">
        <is>
          <t>Sitfort</t>
        </is>
      </c>
      <c r="F113" t="inlineStr">
        <is>
          <t>SITFORT</t>
        </is>
      </c>
      <c r="G113" t="inlineStr">
        <is>
          <t>50,850</t>
        </is>
      </c>
      <c r="H113" t="inlineStr">
        <is>
          <t>Film-coated tablet</t>
        </is>
      </c>
      <c r="I113" t="n">
        <v>56</v>
      </c>
      <c r="J113" t="n">
        <v>88</v>
      </c>
      <c r="K113" t="inlineStr">
        <is>
          <t>SAR</t>
        </is>
      </c>
      <c r="L113" s="5">
        <f>IF(AND(ISNUMBER(I113),I113&gt;0),J113/I113,"")</f>
        <v/>
      </c>
      <c r="M113" s="5">
        <f>IF(L113="","",L113/IF(K113="SAR",Inputs!$B$1,Inputs!$B$2))</f>
        <v/>
      </c>
      <c r="N113" t="inlineStr">
        <is>
          <t>Generic or other</t>
        </is>
      </c>
      <c r="O113" t="inlineStr">
        <is>
          <t>RIYADH PHARMA</t>
        </is>
      </c>
      <c r="P113" t="inlineStr">
        <is>
          <t>1003257023</t>
        </is>
      </c>
    </row>
    <row r="114">
      <c r="A114" t="inlineStr">
        <is>
          <t>Saudi Arabia</t>
        </is>
      </c>
      <c r="B114" t="inlineStr">
        <is>
          <t>A10BH</t>
        </is>
      </c>
      <c r="C114" t="inlineStr">
        <is>
          <t>DPP-4 inhibitors</t>
        </is>
      </c>
      <c r="D114" t="inlineStr">
        <is>
          <t>SITAGLIPTIN</t>
        </is>
      </c>
      <c r="E114" t="inlineStr">
        <is>
          <t>Sitavia-MET</t>
        </is>
      </c>
      <c r="F114" t="inlineStr">
        <is>
          <t>SITAVIA</t>
        </is>
      </c>
      <c r="G114" t="inlineStr">
        <is>
          <t>50,850</t>
        </is>
      </c>
      <c r="H114" t="inlineStr">
        <is>
          <t>Film-coated tablet</t>
        </is>
      </c>
      <c r="I114" t="n">
        <v>56</v>
      </c>
      <c r="J114" t="n">
        <v>88</v>
      </c>
      <c r="K114" t="inlineStr">
        <is>
          <t>SAR</t>
        </is>
      </c>
      <c r="L114" s="5">
        <f>IF(AND(ISNUMBER(I114),I114&gt;0),J114/I114,"")</f>
        <v/>
      </c>
      <c r="M114" s="5">
        <f>IF(L114="","",L114/IF(K114="SAR",Inputs!$B$1,Inputs!$B$2))</f>
        <v/>
      </c>
      <c r="N114" t="inlineStr">
        <is>
          <t>Generic or other</t>
        </is>
      </c>
      <c r="O114" t="inlineStr">
        <is>
          <t>Middle East Pharmaceutical Industries Co Ltd Avalon Pharma</t>
        </is>
      </c>
      <c r="P114" t="inlineStr">
        <is>
          <t>2907257879</t>
        </is>
      </c>
    </row>
    <row r="115">
      <c r="A115" t="inlineStr">
        <is>
          <t>Saudi Arabia</t>
        </is>
      </c>
      <c r="B115" t="inlineStr">
        <is>
          <t>A10BH</t>
        </is>
      </c>
      <c r="C115" t="inlineStr">
        <is>
          <t>DPP-4 inhibitors</t>
        </is>
      </c>
      <c r="D115" t="inlineStr">
        <is>
          <t>SITAGLIPTIN</t>
        </is>
      </c>
      <c r="E115" t="inlineStr">
        <is>
          <t>Sita Plus</t>
        </is>
      </c>
      <c r="F115" t="inlineStr">
        <is>
          <t>SITA</t>
        </is>
      </c>
      <c r="G115" t="inlineStr">
        <is>
          <t>50,850</t>
        </is>
      </c>
      <c r="H115" t="inlineStr">
        <is>
          <t>Film-coated tablet</t>
        </is>
      </c>
      <c r="I115" t="n">
        <v>56</v>
      </c>
      <c r="J115" t="n">
        <v>88</v>
      </c>
      <c r="K115" t="inlineStr">
        <is>
          <t>SAR</t>
        </is>
      </c>
      <c r="L115" s="5">
        <f>IF(AND(ISNUMBER(I115),I115&gt;0),J115/I115,"")</f>
        <v/>
      </c>
      <c r="M115" s="5">
        <f>IF(L115="","",L115/IF(K115="SAR",Inputs!$B$1,Inputs!$B$2))</f>
        <v/>
      </c>
      <c r="N115" t="inlineStr">
        <is>
          <t>Generic or other</t>
        </is>
      </c>
      <c r="O115" t="inlineStr">
        <is>
          <t>Alrai Pharmaceutical industry Co. (L.L.C)</t>
        </is>
      </c>
      <c r="P115" t="inlineStr">
        <is>
          <t>2708258121</t>
        </is>
      </c>
    </row>
    <row r="116">
      <c r="A116" t="inlineStr">
        <is>
          <t>Saudi Arabia</t>
        </is>
      </c>
      <c r="B116" t="inlineStr">
        <is>
          <t>A10BH</t>
        </is>
      </c>
      <c r="C116" t="inlineStr">
        <is>
          <t>DPP-4 inhibitors</t>
        </is>
      </c>
      <c r="D116" t="inlineStr">
        <is>
          <t>SITAGLIPTIN</t>
        </is>
      </c>
      <c r="E116" t="inlineStr">
        <is>
          <t>Sitagia Met</t>
        </is>
      </c>
      <c r="F116" t="inlineStr">
        <is>
          <t>SITAGIA</t>
        </is>
      </c>
      <c r="G116" t="inlineStr">
        <is>
          <t>50,850</t>
        </is>
      </c>
      <c r="H116" t="inlineStr">
        <is>
          <t>Film-coated tablet</t>
        </is>
      </c>
      <c r="I116" t="n">
        <v>60</v>
      </c>
      <c r="J116" t="n">
        <v>94.3</v>
      </c>
      <c r="K116" t="inlineStr">
        <is>
          <t>SAR</t>
        </is>
      </c>
      <c r="L116" s="5">
        <f>IF(AND(ISNUMBER(I116),I116&gt;0),J116/I116,"")</f>
        <v/>
      </c>
      <c r="M116" s="5">
        <f>IF(L116="","",L116/IF(K116="SAR",Inputs!$B$1,Inputs!$B$2))</f>
        <v/>
      </c>
      <c r="N116" t="inlineStr">
        <is>
          <t>Generic or other</t>
        </is>
      </c>
      <c r="O116" t="inlineStr">
        <is>
          <t>Alrazi Pharmaceutical Industries Factory Co</t>
        </is>
      </c>
      <c r="P116" t="inlineStr">
        <is>
          <t>0204269372</t>
        </is>
      </c>
    </row>
    <row r="117">
      <c r="A117" t="inlineStr">
        <is>
          <t>Saudi Arabia</t>
        </is>
      </c>
      <c r="B117" t="inlineStr">
        <is>
          <t>A10BH</t>
        </is>
      </c>
      <c r="C117" t="inlineStr">
        <is>
          <t>DPP-4 inhibitors</t>
        </is>
      </c>
      <c r="D117" t="inlineStr">
        <is>
          <t>SITAGLIPTIN</t>
        </is>
      </c>
      <c r="E117" t="inlineStr">
        <is>
          <t>JANUVIA 25 mg</t>
        </is>
      </c>
      <c r="F117" t="inlineStr">
        <is>
          <t>JANUVIA</t>
        </is>
      </c>
      <c r="G117" t="inlineStr">
        <is>
          <t>25</t>
        </is>
      </c>
      <c r="H117" t="inlineStr">
        <is>
          <t>Film-coated tablet</t>
        </is>
      </c>
      <c r="I117" t="n">
        <v>28</v>
      </c>
      <c r="J117" t="n">
        <v>44.65</v>
      </c>
      <c r="K117" t="inlineStr">
        <is>
          <t>SAR</t>
        </is>
      </c>
      <c r="L117" s="5">
        <f>IF(AND(ISNUMBER(I117),I117&gt;0),J117/I117,"")</f>
        <v/>
      </c>
      <c r="M117" s="5">
        <f>IF(L117="","",L117/IF(K117="SAR",Inputs!$B$1,Inputs!$B$2))</f>
        <v/>
      </c>
      <c r="N117" t="inlineStr">
        <is>
          <t>MSD</t>
        </is>
      </c>
      <c r="O117" t="inlineStr">
        <is>
          <t>MERCK SHARP &amp; DOHME</t>
        </is>
      </c>
      <c r="P117" t="inlineStr">
        <is>
          <t>1304233539</t>
        </is>
      </c>
    </row>
    <row r="118">
      <c r="A118" t="inlineStr">
        <is>
          <t>Saudi Arabia</t>
        </is>
      </c>
      <c r="B118" t="inlineStr">
        <is>
          <t>A10BH</t>
        </is>
      </c>
      <c r="C118" t="inlineStr">
        <is>
          <t>DPP-4 inhibitors</t>
        </is>
      </c>
      <c r="D118" t="inlineStr">
        <is>
          <t>SITAGLIPTIN</t>
        </is>
      </c>
      <c r="E118" t="inlineStr">
        <is>
          <t>SITAJUB</t>
        </is>
      </c>
      <c r="F118" t="inlineStr">
        <is>
          <t>SITAJUB</t>
        </is>
      </c>
      <c r="G118" t="inlineStr">
        <is>
          <t>50</t>
        </is>
      </c>
      <c r="H118" t="inlineStr">
        <is>
          <t>Film-coated tablet</t>
        </is>
      </c>
      <c r="I118" t="n">
        <v>30</v>
      </c>
      <c r="J118" t="n">
        <v>48.2</v>
      </c>
      <c r="K118" t="inlineStr">
        <is>
          <t>SAR</t>
        </is>
      </c>
      <c r="L118" s="5">
        <f>IF(AND(ISNUMBER(I118),I118&gt;0),J118/I118,"")</f>
        <v/>
      </c>
      <c r="M118" s="5">
        <f>IF(L118="","",L118/IF(K118="SAR",Inputs!$B$1,Inputs!$B$2))</f>
        <v/>
      </c>
      <c r="N118" t="inlineStr">
        <is>
          <t>Generic or other</t>
        </is>
      </c>
      <c r="O118" t="inlineStr">
        <is>
          <t>Alhobail Pharm</t>
        </is>
      </c>
      <c r="P118" t="inlineStr">
        <is>
          <t>1607257761</t>
        </is>
      </c>
    </row>
    <row r="119">
      <c r="A119" t="inlineStr">
        <is>
          <t>Saudi Arabia</t>
        </is>
      </c>
      <c r="B119" t="inlineStr">
        <is>
          <t>A10BH</t>
        </is>
      </c>
      <c r="C119" t="inlineStr">
        <is>
          <t>DPP-4 inhibitors</t>
        </is>
      </c>
      <c r="D119" t="inlineStr">
        <is>
          <t>SITAGLIPTIN</t>
        </is>
      </c>
      <c r="E119" t="inlineStr">
        <is>
          <t>Janor</t>
        </is>
      </c>
      <c r="F119" t="inlineStr">
        <is>
          <t>JANOR</t>
        </is>
      </c>
      <c r="G119" t="inlineStr">
        <is>
          <t>50</t>
        </is>
      </c>
      <c r="H119" t="inlineStr">
        <is>
          <t>Film-coated tablet</t>
        </is>
      </c>
      <c r="I119" t="n">
        <v>30</v>
      </c>
      <c r="J119" t="n">
        <v>48.2</v>
      </c>
      <c r="K119" t="inlineStr">
        <is>
          <t>SAR</t>
        </is>
      </c>
      <c r="L119" s="5">
        <f>IF(AND(ISNUMBER(I119),I119&gt;0),J119/I119,"")</f>
        <v/>
      </c>
      <c r="M119" s="5">
        <f>IF(L119="","",L119/IF(K119="SAR",Inputs!$B$1,Inputs!$B$2))</f>
        <v/>
      </c>
      <c r="N119" t="inlineStr">
        <is>
          <t>Generic or other</t>
        </is>
      </c>
      <c r="O119" t="inlineStr">
        <is>
          <t>Spectro Pharma</t>
        </is>
      </c>
      <c r="P119" t="inlineStr">
        <is>
          <t>3009260603</t>
        </is>
      </c>
    </row>
    <row r="120">
      <c r="A120" t="inlineStr">
        <is>
          <t>Saudi Arabia</t>
        </is>
      </c>
      <c r="B120" t="inlineStr">
        <is>
          <t>A10BH</t>
        </is>
      </c>
      <c r="C120" t="inlineStr">
        <is>
          <t>DPP-4 inhibitors</t>
        </is>
      </c>
      <c r="D120" t="inlineStr">
        <is>
          <t>SITAGLIPTIN</t>
        </is>
      </c>
      <c r="E120" t="inlineStr">
        <is>
          <t>Sitaglu</t>
        </is>
      </c>
      <c r="F120" t="inlineStr">
        <is>
          <t>SITAGLU</t>
        </is>
      </c>
      <c r="G120" t="inlineStr">
        <is>
          <t>50</t>
        </is>
      </c>
      <c r="H120" t="inlineStr">
        <is>
          <t>Film-coated tablet</t>
        </is>
      </c>
      <c r="I120" t="n">
        <v>28</v>
      </c>
      <c r="J120" t="n">
        <v>45</v>
      </c>
      <c r="K120" t="inlineStr">
        <is>
          <t>SAR</t>
        </is>
      </c>
      <c r="L120" s="5">
        <f>IF(AND(ISNUMBER(I120),I120&gt;0),J120/I120,"")</f>
        <v/>
      </c>
      <c r="M120" s="5">
        <f>IF(L120="","",L120/IF(K120="SAR",Inputs!$B$1,Inputs!$B$2))</f>
        <v/>
      </c>
      <c r="N120" t="inlineStr">
        <is>
          <t>Generic or other</t>
        </is>
      </c>
      <c r="O120" t="inlineStr">
        <is>
          <t>Pharma Pharmaceutical Industries (PPI)</t>
        </is>
      </c>
      <c r="P120" t="inlineStr">
        <is>
          <t>2003257117</t>
        </is>
      </c>
    </row>
    <row r="121">
      <c r="A121" t="inlineStr">
        <is>
          <t>Saudi Arabia</t>
        </is>
      </c>
      <c r="B121" t="inlineStr">
        <is>
          <t>A10BH</t>
        </is>
      </c>
      <c r="C121" t="inlineStr">
        <is>
          <t>DPP-4 inhibitors</t>
        </is>
      </c>
      <c r="D121" t="inlineStr">
        <is>
          <t>SITAGLIPTIN</t>
        </is>
      </c>
      <c r="E121" t="inlineStr">
        <is>
          <t>Balivio</t>
        </is>
      </c>
      <c r="F121" t="inlineStr">
        <is>
          <t>BALIVIO</t>
        </is>
      </c>
      <c r="G121" t="inlineStr">
        <is>
          <t>50</t>
        </is>
      </c>
      <c r="H121" t="inlineStr">
        <is>
          <t>Film-coated tablet</t>
        </is>
      </c>
      <c r="I121" t="n">
        <v>28</v>
      </c>
      <c r="J121" t="n">
        <v>45</v>
      </c>
      <c r="K121" t="inlineStr">
        <is>
          <t>SAR</t>
        </is>
      </c>
      <c r="L121" s="5">
        <f>IF(AND(ISNUMBER(I121),I121&gt;0),J121/I121,"")</f>
        <v/>
      </c>
      <c r="M121" s="5">
        <f>IF(L121="","",L121/IF(K121="SAR",Inputs!$B$1,Inputs!$B$2))</f>
        <v/>
      </c>
      <c r="N121" t="inlineStr">
        <is>
          <t>Generic or other</t>
        </is>
      </c>
      <c r="O121" t="inlineStr">
        <is>
          <t>Honessan Pharma</t>
        </is>
      </c>
      <c r="P121" t="inlineStr">
        <is>
          <t>1012258778</t>
        </is>
      </c>
    </row>
    <row r="122">
      <c r="A122" t="inlineStr">
        <is>
          <t>Saudi Arabia</t>
        </is>
      </c>
      <c r="B122" t="inlineStr">
        <is>
          <t>A10BH</t>
        </is>
      </c>
      <c r="C122" t="inlineStr">
        <is>
          <t>DPP-4 inhibitors</t>
        </is>
      </c>
      <c r="D122" t="inlineStr">
        <is>
          <t>SITAGLIPTIN</t>
        </is>
      </c>
      <c r="E122" t="inlineStr">
        <is>
          <t>Glytix</t>
        </is>
      </c>
      <c r="F122" t="inlineStr">
        <is>
          <t>GLYTIX</t>
        </is>
      </c>
      <c r="G122" t="inlineStr">
        <is>
          <t>50</t>
        </is>
      </c>
      <c r="H122" t="inlineStr">
        <is>
          <t>Film-coated tablet</t>
        </is>
      </c>
      <c r="I122" t="n">
        <v>28</v>
      </c>
      <c r="J122" t="n">
        <v>45</v>
      </c>
      <c r="K122" t="inlineStr">
        <is>
          <t>SAR</t>
        </is>
      </c>
      <c r="L122" s="5">
        <f>IF(AND(ISNUMBER(I122),I122&gt;0),J122/I122,"")</f>
        <v/>
      </c>
      <c r="M122" s="5">
        <f>IF(L122="","",L122/IF(K122="SAR",Inputs!$B$1,Inputs!$B$2))</f>
        <v/>
      </c>
      <c r="N122" t="inlineStr">
        <is>
          <t>Generic or other</t>
        </is>
      </c>
      <c r="O122" t="inlineStr">
        <is>
          <t>MS PHARMA for Pharmaceuticals</t>
        </is>
      </c>
      <c r="P122" t="inlineStr">
        <is>
          <t>0103269208</t>
        </is>
      </c>
    </row>
    <row r="123">
      <c r="A123" t="inlineStr">
        <is>
          <t>Saudi Arabia</t>
        </is>
      </c>
      <c r="B123" t="inlineStr">
        <is>
          <t>A10BH</t>
        </is>
      </c>
      <c r="C123" t="inlineStr">
        <is>
          <t>DPP-4 inhibitors</t>
        </is>
      </c>
      <c r="D123" t="inlineStr">
        <is>
          <t>SITAGLIPTIN</t>
        </is>
      </c>
      <c r="E123" t="inlineStr">
        <is>
          <t>Sitanova</t>
        </is>
      </c>
      <c r="F123" t="inlineStr">
        <is>
          <t>SITANOVA</t>
        </is>
      </c>
      <c r="G123" t="inlineStr">
        <is>
          <t>50</t>
        </is>
      </c>
      <c r="H123" t="inlineStr">
        <is>
          <t>Film-coated tablet</t>
        </is>
      </c>
      <c r="I123" t="n">
        <v>28</v>
      </c>
      <c r="J123" t="n">
        <v>45</v>
      </c>
      <c r="K123" t="inlineStr">
        <is>
          <t>SAR</t>
        </is>
      </c>
      <c r="L123" s="5">
        <f>IF(AND(ISNUMBER(I123),I123&gt;0),J123/I123,"")</f>
        <v/>
      </c>
      <c r="M123" s="5">
        <f>IF(L123="","",L123/IF(K123="SAR",Inputs!$B$1,Inputs!$B$2))</f>
        <v/>
      </c>
      <c r="N123" t="inlineStr">
        <is>
          <t>Generic or other</t>
        </is>
      </c>
      <c r="O123" t="inlineStr">
        <is>
          <t>Laboratories SOTHEMA</t>
        </is>
      </c>
      <c r="P123" t="inlineStr">
        <is>
          <t>0104269360</t>
        </is>
      </c>
    </row>
    <row r="124">
      <c r="A124" t="inlineStr">
        <is>
          <t>Saudi Arabia</t>
        </is>
      </c>
      <c r="B124" t="inlineStr">
        <is>
          <t>A10BH</t>
        </is>
      </c>
      <c r="C124" t="inlineStr">
        <is>
          <t>DPP-4 inhibitors</t>
        </is>
      </c>
      <c r="D124" t="inlineStr">
        <is>
          <t>SITAGLIPTIN</t>
        </is>
      </c>
      <c r="E124" t="inlineStr">
        <is>
          <t>Sitagia Met</t>
        </is>
      </c>
      <c r="F124" t="inlineStr">
        <is>
          <t>SITAGIA</t>
        </is>
      </c>
      <c r="G124" t="inlineStr">
        <is>
          <t>50,1000</t>
        </is>
      </c>
      <c r="H124" t="inlineStr">
        <is>
          <t>Film-coated tablet</t>
        </is>
      </c>
      <c r="I124" t="n">
        <v>60</v>
      </c>
      <c r="J124" t="n">
        <v>97.7</v>
      </c>
      <c r="K124" t="inlineStr">
        <is>
          <t>SAR</t>
        </is>
      </c>
      <c r="L124" s="5">
        <f>IF(AND(ISNUMBER(I124),I124&gt;0),J124/I124,"")</f>
        <v/>
      </c>
      <c r="M124" s="5">
        <f>IF(L124="","",L124/IF(K124="SAR",Inputs!$B$1,Inputs!$B$2))</f>
        <v/>
      </c>
      <c r="N124" t="inlineStr">
        <is>
          <t>Generic or other</t>
        </is>
      </c>
      <c r="O124" t="inlineStr">
        <is>
          <t>Alrazi Pharmaceutical Industries Factory Co</t>
        </is>
      </c>
      <c r="P124" t="inlineStr">
        <is>
          <t>0204269371</t>
        </is>
      </c>
    </row>
    <row r="125">
      <c r="A125" t="inlineStr">
        <is>
          <t>Saudi Arabia</t>
        </is>
      </c>
      <c r="B125" t="inlineStr">
        <is>
          <t>A10BH</t>
        </is>
      </c>
      <c r="C125" t="inlineStr">
        <is>
          <t>DPP-4 inhibitors</t>
        </is>
      </c>
      <c r="D125" t="inlineStr">
        <is>
          <t>SITAGLIPTIN</t>
        </is>
      </c>
      <c r="E125" t="inlineStr">
        <is>
          <t>Sitfort</t>
        </is>
      </c>
      <c r="F125" t="inlineStr">
        <is>
          <t>SITFORT</t>
        </is>
      </c>
      <c r="G125" t="inlineStr">
        <is>
          <t>50,1000</t>
        </is>
      </c>
      <c r="H125" t="inlineStr">
        <is>
          <t>Film-coated tablet</t>
        </is>
      </c>
      <c r="I125" t="n">
        <v>56</v>
      </c>
      <c r="J125" t="n">
        <v>91.2</v>
      </c>
      <c r="K125" t="inlineStr">
        <is>
          <t>SAR</t>
        </is>
      </c>
      <c r="L125" s="5">
        <f>IF(AND(ISNUMBER(I125),I125&gt;0),J125/I125,"")</f>
        <v/>
      </c>
      <c r="M125" s="5">
        <f>IF(L125="","",L125/IF(K125="SAR",Inputs!$B$1,Inputs!$B$2))</f>
        <v/>
      </c>
      <c r="N125" t="inlineStr">
        <is>
          <t>Generic or other</t>
        </is>
      </c>
      <c r="O125" t="inlineStr">
        <is>
          <t>RIYADH PHARMA</t>
        </is>
      </c>
      <c r="P125" t="inlineStr">
        <is>
          <t>1003257024</t>
        </is>
      </c>
    </row>
    <row r="126">
      <c r="A126" t="inlineStr">
        <is>
          <t>Saudi Arabia</t>
        </is>
      </c>
      <c r="B126" t="inlineStr">
        <is>
          <t>A10BH</t>
        </is>
      </c>
      <c r="C126" t="inlineStr">
        <is>
          <t>DPP-4 inhibitors</t>
        </is>
      </c>
      <c r="D126" t="inlineStr">
        <is>
          <t>SITAGLIPTIN</t>
        </is>
      </c>
      <c r="E126" t="inlineStr">
        <is>
          <t>Sitavia-MET</t>
        </is>
      </c>
      <c r="F126" t="inlineStr">
        <is>
          <t>SITAVIA</t>
        </is>
      </c>
      <c r="G126" t="inlineStr">
        <is>
          <t>50,1000</t>
        </is>
      </c>
      <c r="H126" t="inlineStr">
        <is>
          <t>Film-coated tablet</t>
        </is>
      </c>
      <c r="I126" t="n">
        <v>56</v>
      </c>
      <c r="J126" t="n">
        <v>91.2</v>
      </c>
      <c r="K126" t="inlineStr">
        <is>
          <t>SAR</t>
        </is>
      </c>
      <c r="L126" s="5">
        <f>IF(AND(ISNUMBER(I126),I126&gt;0),J126/I126,"")</f>
        <v/>
      </c>
      <c r="M126" s="5">
        <f>IF(L126="","",L126/IF(K126="SAR",Inputs!$B$1,Inputs!$B$2))</f>
        <v/>
      </c>
      <c r="N126" t="inlineStr">
        <is>
          <t>Generic or other</t>
        </is>
      </c>
      <c r="O126" t="inlineStr">
        <is>
          <t>Middle East Pharmaceutical Industries Co Ltd Avalon Pharma</t>
        </is>
      </c>
      <c r="P126" t="inlineStr">
        <is>
          <t>2907257878</t>
        </is>
      </c>
    </row>
    <row r="127">
      <c r="A127" t="inlineStr">
        <is>
          <t>Saudi Arabia</t>
        </is>
      </c>
      <c r="B127" t="inlineStr">
        <is>
          <t>A10BH</t>
        </is>
      </c>
      <c r="C127" t="inlineStr">
        <is>
          <t>DPP-4 inhibitors</t>
        </is>
      </c>
      <c r="D127" t="inlineStr">
        <is>
          <t>SITAGLIPTIN</t>
        </is>
      </c>
      <c r="E127" t="inlineStr">
        <is>
          <t>Sita Plus</t>
        </is>
      </c>
      <c r="F127" t="inlineStr">
        <is>
          <t>SITA</t>
        </is>
      </c>
      <c r="G127" t="inlineStr">
        <is>
          <t>50,1000</t>
        </is>
      </c>
      <c r="H127" t="inlineStr">
        <is>
          <t>Film-coated tablet</t>
        </is>
      </c>
      <c r="I127" t="n">
        <v>56</v>
      </c>
      <c r="J127" t="n">
        <v>91.2</v>
      </c>
      <c r="K127" t="inlineStr">
        <is>
          <t>SAR</t>
        </is>
      </c>
      <c r="L127" s="5">
        <f>IF(AND(ISNUMBER(I127),I127&gt;0),J127/I127,"")</f>
        <v/>
      </c>
      <c r="M127" s="5">
        <f>IF(L127="","",L127/IF(K127="SAR",Inputs!$B$1,Inputs!$B$2))</f>
        <v/>
      </c>
      <c r="N127" t="inlineStr">
        <is>
          <t>Generic or other</t>
        </is>
      </c>
      <c r="O127" t="inlineStr">
        <is>
          <t>Alrai Pharmaceutical industry Co. (L.L.C)</t>
        </is>
      </c>
      <c r="P127" t="inlineStr">
        <is>
          <t>2708258122</t>
        </is>
      </c>
    </row>
    <row r="128">
      <c r="A128" t="inlineStr">
        <is>
          <t>Saudi Arabia</t>
        </is>
      </c>
      <c r="B128" t="inlineStr">
        <is>
          <t>A10BH</t>
        </is>
      </c>
      <c r="C128" t="inlineStr">
        <is>
          <t>DPP-4 inhibitors</t>
        </is>
      </c>
      <c r="D128" t="inlineStr">
        <is>
          <t>SITAGLIPTIN</t>
        </is>
      </c>
      <c r="E128" t="inlineStr">
        <is>
          <t>sitaglumet</t>
        </is>
      </c>
      <c r="F128" t="inlineStr">
        <is>
          <t>SITAGLUMET</t>
        </is>
      </c>
      <c r="G128" t="inlineStr">
        <is>
          <t>50,850</t>
        </is>
      </c>
      <c r="H128" t="inlineStr">
        <is>
          <t>Film-coated tablet</t>
        </is>
      </c>
      <c r="I128" t="n">
        <v>56</v>
      </c>
      <c r="J128" t="n">
        <v>94.3</v>
      </c>
      <c r="K128" t="inlineStr">
        <is>
          <t>SAR</t>
        </is>
      </c>
      <c r="L128" s="5">
        <f>IF(AND(ISNUMBER(I128),I128&gt;0),J128/I128,"")</f>
        <v/>
      </c>
      <c r="M128" s="5">
        <f>IF(L128="","",L128/IF(K128="SAR",Inputs!$B$1,Inputs!$B$2))</f>
        <v/>
      </c>
      <c r="N128" t="inlineStr">
        <is>
          <t>Generic or other</t>
        </is>
      </c>
      <c r="O128" t="inlineStr">
        <is>
          <t>Pharma Pharmaceutical Industries (PPI)</t>
        </is>
      </c>
      <c r="P128" t="inlineStr">
        <is>
          <t>2408258100</t>
        </is>
      </c>
    </row>
    <row r="129">
      <c r="A129" t="inlineStr">
        <is>
          <t>Saudi Arabia</t>
        </is>
      </c>
      <c r="B129" t="inlineStr">
        <is>
          <t>A10BH</t>
        </is>
      </c>
      <c r="C129" t="inlineStr">
        <is>
          <t>DPP-4 inhibitors</t>
        </is>
      </c>
      <c r="D129" t="inlineStr">
        <is>
          <t>SITAGLIPTIN</t>
        </is>
      </c>
      <c r="E129" t="inlineStr">
        <is>
          <t>sitaglumet</t>
        </is>
      </c>
      <c r="F129" t="inlineStr">
        <is>
          <t>SITAGLUMET</t>
        </is>
      </c>
      <c r="G129" t="inlineStr">
        <is>
          <t>50,1000</t>
        </is>
      </c>
      <c r="H129" t="inlineStr">
        <is>
          <t>Film-coated tablet</t>
        </is>
      </c>
      <c r="I129" t="n">
        <v>56</v>
      </c>
      <c r="J129" t="n">
        <v>97.7</v>
      </c>
      <c r="K129" t="inlineStr">
        <is>
          <t>SAR</t>
        </is>
      </c>
      <c r="L129" s="5">
        <f>IF(AND(ISNUMBER(I129),I129&gt;0),J129/I129,"")</f>
        <v/>
      </c>
      <c r="M129" s="5">
        <f>IF(L129="","",L129/IF(K129="SAR",Inputs!$B$1,Inputs!$B$2))</f>
        <v/>
      </c>
      <c r="N129" t="inlineStr">
        <is>
          <t>Generic or other</t>
        </is>
      </c>
      <c r="O129" t="inlineStr">
        <is>
          <t>Pharma Pharmaceutical Industries (PPI)</t>
        </is>
      </c>
      <c r="P129" t="inlineStr">
        <is>
          <t>2408258099</t>
        </is>
      </c>
    </row>
    <row r="130">
      <c r="A130" t="inlineStr">
        <is>
          <t>Saudi Arabia</t>
        </is>
      </c>
      <c r="B130" t="inlineStr">
        <is>
          <t>A10BH</t>
        </is>
      </c>
      <c r="C130" t="inlineStr">
        <is>
          <t>DPP-4 inhibitors</t>
        </is>
      </c>
      <c r="D130" t="inlineStr">
        <is>
          <t>SITAGLIPTIN</t>
        </is>
      </c>
      <c r="E130" t="inlineStr">
        <is>
          <t>Sita</t>
        </is>
      </c>
      <c r="F130" t="inlineStr">
        <is>
          <t>SITA</t>
        </is>
      </c>
      <c r="G130" t="inlineStr">
        <is>
          <t>50</t>
        </is>
      </c>
      <c r="H130" t="inlineStr">
        <is>
          <t>Film-coated tablet</t>
        </is>
      </c>
      <c r="I130" t="n">
        <v>30</v>
      </c>
      <c r="J130" t="n">
        <v>66.84999999999999</v>
      </c>
      <c r="K130" t="inlineStr">
        <is>
          <t>SAR</t>
        </is>
      </c>
      <c r="L130" s="5">
        <f>IF(AND(ISNUMBER(I130),I130&gt;0),J130/I130,"")</f>
        <v/>
      </c>
      <c r="M130" s="5">
        <f>IF(L130="","",L130/IF(K130="SAR",Inputs!$B$1,Inputs!$B$2))</f>
        <v/>
      </c>
      <c r="N130" t="inlineStr">
        <is>
          <t>Generic or other</t>
        </is>
      </c>
      <c r="O130" t="inlineStr">
        <is>
          <t>Alrai Pharmaceutical industry Co. (L.L.C)</t>
        </is>
      </c>
      <c r="P130" t="inlineStr">
        <is>
          <t>0408245722</t>
        </is>
      </c>
    </row>
    <row r="131">
      <c r="A131" t="inlineStr">
        <is>
          <t>Saudi Arabia</t>
        </is>
      </c>
      <c r="B131" t="inlineStr">
        <is>
          <t>A10BH</t>
        </is>
      </c>
      <c r="C131" t="inlineStr">
        <is>
          <t>DPP-4 inhibitors</t>
        </is>
      </c>
      <c r="D131" t="inlineStr">
        <is>
          <t>SITAGLIPTIN</t>
        </is>
      </c>
      <c r="E131" t="inlineStr">
        <is>
          <t>Sitamend</t>
        </is>
      </c>
      <c r="F131" t="inlineStr">
        <is>
          <t>SITAMEND</t>
        </is>
      </c>
      <c r="G131" t="inlineStr">
        <is>
          <t>50</t>
        </is>
      </c>
      <c r="H131" t="inlineStr">
        <is>
          <t>Film-coated tablet</t>
        </is>
      </c>
      <c r="I131" t="n">
        <v>28</v>
      </c>
      <c r="J131" t="n">
        <v>63.5</v>
      </c>
      <c r="K131" t="inlineStr">
        <is>
          <t>SAR</t>
        </is>
      </c>
      <c r="L131" s="5">
        <f>IF(AND(ISNUMBER(I131),I131&gt;0),J131/I131,"")</f>
        <v/>
      </c>
      <c r="M131" s="5">
        <f>IF(L131="","",L131/IF(K131="SAR",Inputs!$B$1,Inputs!$B$2))</f>
        <v/>
      </c>
      <c r="N131" t="inlineStr">
        <is>
          <t>Generic or other</t>
        </is>
      </c>
      <c r="O131" t="inlineStr">
        <is>
          <t>Tabuk Pharmaceutical Manufacturing Company</t>
        </is>
      </c>
      <c r="P131" t="inlineStr">
        <is>
          <t>2602256942</t>
        </is>
      </c>
    </row>
    <row r="132">
      <c r="A132" t="inlineStr">
        <is>
          <t>Saudi Arabia</t>
        </is>
      </c>
      <c r="B132" t="inlineStr">
        <is>
          <t>A10BH</t>
        </is>
      </c>
      <c r="C132" t="inlineStr">
        <is>
          <t>DPP-4 inhibitors</t>
        </is>
      </c>
      <c r="D132" t="inlineStr">
        <is>
          <t>SITAGLIPTIN</t>
        </is>
      </c>
      <c r="E132" t="inlineStr">
        <is>
          <t>Sitagen</t>
        </is>
      </c>
      <c r="F132" t="inlineStr">
        <is>
          <t>SITAGEN</t>
        </is>
      </c>
      <c r="G132" t="inlineStr">
        <is>
          <t>50</t>
        </is>
      </c>
      <c r="H132" t="inlineStr">
        <is>
          <t>Film-coated tablet</t>
        </is>
      </c>
      <c r="I132" t="n">
        <v>30</v>
      </c>
      <c r="J132" t="n">
        <v>74.40000000000001</v>
      </c>
      <c r="K132" t="inlineStr">
        <is>
          <t>SAR</t>
        </is>
      </c>
      <c r="L132" s="5">
        <f>IF(AND(ISNUMBER(I132),I132&gt;0),J132/I132,"")</f>
        <v/>
      </c>
      <c r="M132" s="5">
        <f>IF(L132="","",L132/IF(K132="SAR",Inputs!$B$1,Inputs!$B$2))</f>
        <v/>
      </c>
      <c r="N132" t="inlineStr">
        <is>
          <t>Generic or other</t>
        </is>
      </c>
      <c r="O132" t="inlineStr">
        <is>
          <t>Jamjoom Pharmaceuticals Factory Company</t>
        </is>
      </c>
      <c r="P132" t="inlineStr">
        <is>
          <t>1406222188</t>
        </is>
      </c>
    </row>
    <row r="133">
      <c r="A133" t="inlineStr">
        <is>
          <t>Saudi Arabia</t>
        </is>
      </c>
      <c r="B133" t="inlineStr">
        <is>
          <t>A10BH</t>
        </is>
      </c>
      <c r="C133" t="inlineStr">
        <is>
          <t>DPP-4 inhibitors</t>
        </is>
      </c>
      <c r="D133" t="inlineStr">
        <is>
          <t>SITAGLIPTIN</t>
        </is>
      </c>
      <c r="E133" t="inlineStr">
        <is>
          <t>Juleen</t>
        </is>
      </c>
      <c r="F133" t="inlineStr">
        <is>
          <t>JULEEN</t>
        </is>
      </c>
      <c r="G133" t="inlineStr">
        <is>
          <t>50</t>
        </is>
      </c>
      <c r="H133" t="inlineStr">
        <is>
          <t>Film-coated tablet</t>
        </is>
      </c>
      <c r="I133" t="n">
        <v>30</v>
      </c>
      <c r="J133" t="n">
        <v>74.40000000000001</v>
      </c>
      <c r="K133" t="inlineStr">
        <is>
          <t>SAR</t>
        </is>
      </c>
      <c r="L133" s="5">
        <f>IF(AND(ISNUMBER(I133),I133&gt;0),J133/I133,"")</f>
        <v/>
      </c>
      <c r="M133" s="5">
        <f>IF(L133="","",L133/IF(K133="SAR",Inputs!$B$1,Inputs!$B$2))</f>
        <v/>
      </c>
      <c r="N133" t="inlineStr">
        <is>
          <t>Generic or other</t>
        </is>
      </c>
      <c r="O133" t="inlineStr">
        <is>
          <t>SUDAIR PHARMA COMPANY</t>
        </is>
      </c>
      <c r="P133" t="inlineStr">
        <is>
          <t>2104245179</t>
        </is>
      </c>
    </row>
    <row r="134">
      <c r="A134" t="inlineStr">
        <is>
          <t>Saudi Arabia</t>
        </is>
      </c>
      <c r="B134" t="inlineStr">
        <is>
          <t>A10BH</t>
        </is>
      </c>
      <c r="C134" t="inlineStr">
        <is>
          <t>DPP-4 inhibitors</t>
        </is>
      </c>
      <c r="D134" t="inlineStr">
        <is>
          <t>SITAGLIPTIN</t>
        </is>
      </c>
      <c r="E134" t="inlineStr">
        <is>
          <t>SITAVIA</t>
        </is>
      </c>
      <c r="F134" t="inlineStr">
        <is>
          <t>SITAVIA</t>
        </is>
      </c>
      <c r="G134" t="inlineStr">
        <is>
          <t>50</t>
        </is>
      </c>
      <c r="H134" t="inlineStr">
        <is>
          <t>Film-coated tablet</t>
        </is>
      </c>
      <c r="I134" t="n">
        <v>30</v>
      </c>
      <c r="J134" t="n">
        <v>74.40000000000001</v>
      </c>
      <c r="K134" t="inlineStr">
        <is>
          <t>SAR</t>
        </is>
      </c>
      <c r="L134" s="5">
        <f>IF(AND(ISNUMBER(I134),I134&gt;0),J134/I134,"")</f>
        <v/>
      </c>
      <c r="M134" s="5">
        <f>IF(L134="","",L134/IF(K134="SAR",Inputs!$B$1,Inputs!$B$2))</f>
        <v/>
      </c>
      <c r="N134" t="inlineStr">
        <is>
          <t>Generic or other</t>
        </is>
      </c>
      <c r="O134" t="inlineStr">
        <is>
          <t>Middle East Pharmaceutical Industries Co Ltd Avalon Pharma</t>
        </is>
      </c>
      <c r="P134" t="inlineStr">
        <is>
          <t>0708245735</t>
        </is>
      </c>
    </row>
    <row r="135">
      <c r="A135" t="inlineStr">
        <is>
          <t>Saudi Arabia</t>
        </is>
      </c>
      <c r="B135" t="inlineStr">
        <is>
          <t>A10BH</t>
        </is>
      </c>
      <c r="C135" t="inlineStr">
        <is>
          <t>DPP-4 inhibitors</t>
        </is>
      </c>
      <c r="D135" t="inlineStr">
        <is>
          <t>SITAGLIPTIN</t>
        </is>
      </c>
      <c r="E135" t="inlineStr">
        <is>
          <t>Wezovant</t>
        </is>
      </c>
      <c r="F135" t="inlineStr">
        <is>
          <t>WEZOVANT</t>
        </is>
      </c>
      <c r="G135" t="inlineStr">
        <is>
          <t>50</t>
        </is>
      </c>
      <c r="H135" t="inlineStr">
        <is>
          <t>Film-coated tablet</t>
        </is>
      </c>
      <c r="I135" t="n">
        <v>30</v>
      </c>
      <c r="J135" t="n">
        <v>74.40000000000001</v>
      </c>
      <c r="K135" t="inlineStr">
        <is>
          <t>SAR</t>
        </is>
      </c>
      <c r="L135" s="5">
        <f>IF(AND(ISNUMBER(I135),I135&gt;0),J135/I135,"")</f>
        <v/>
      </c>
      <c r="M135" s="5">
        <f>IF(L135="","",L135/IF(K135="SAR",Inputs!$B$1,Inputs!$B$2))</f>
        <v/>
      </c>
      <c r="N135" t="inlineStr">
        <is>
          <t>Generic or other</t>
        </is>
      </c>
      <c r="O135" t="inlineStr">
        <is>
          <t>KEURO LIFE LIMITED COMPANY</t>
        </is>
      </c>
      <c r="P135" t="inlineStr">
        <is>
          <t>1509260504</t>
        </is>
      </c>
    </row>
    <row r="136">
      <c r="A136" t="inlineStr">
        <is>
          <t>Saudi Arabia</t>
        </is>
      </c>
      <c r="B136" t="inlineStr">
        <is>
          <t>A10BH</t>
        </is>
      </c>
      <c r="C136" t="inlineStr">
        <is>
          <t>DPP-4 inhibitors</t>
        </is>
      </c>
      <c r="D136" t="inlineStr">
        <is>
          <t>SITAGLIPTIN</t>
        </is>
      </c>
      <c r="E136" t="inlineStr">
        <is>
          <t>Crentiva</t>
        </is>
      </c>
      <c r="F136" t="inlineStr">
        <is>
          <t>CRENTIVA</t>
        </is>
      </c>
      <c r="G136" t="inlineStr">
        <is>
          <t>100</t>
        </is>
      </c>
      <c r="H136" t="inlineStr">
        <is>
          <t>Film-coated tablet</t>
        </is>
      </c>
      <c r="I136" t="n">
        <v>30</v>
      </c>
      <c r="J136" t="n">
        <v>82.15000000000001</v>
      </c>
      <c r="K136" t="inlineStr">
        <is>
          <t>SAR</t>
        </is>
      </c>
      <c r="L136" s="5">
        <f>IF(AND(ISNUMBER(I136),I136&gt;0),J136/I136,"")</f>
        <v/>
      </c>
      <c r="M136" s="5">
        <f>IF(L136="","",L136/IF(K136="SAR",Inputs!$B$1,Inputs!$B$2))</f>
        <v/>
      </c>
      <c r="N136" t="inlineStr">
        <is>
          <t>Generic or other</t>
        </is>
      </c>
      <c r="O136" t="inlineStr">
        <is>
          <t>ALPHA PHARMA INDUSTRY</t>
        </is>
      </c>
      <c r="P136" t="inlineStr">
        <is>
          <t>0104269351</t>
        </is>
      </c>
    </row>
    <row r="137">
      <c r="A137" t="inlineStr">
        <is>
          <t>Saudi Arabia</t>
        </is>
      </c>
      <c r="B137" t="inlineStr">
        <is>
          <t>A10BH</t>
        </is>
      </c>
      <c r="C137" t="inlineStr">
        <is>
          <t>DPP-4 inhibitors</t>
        </is>
      </c>
      <c r="D137" t="inlineStr">
        <is>
          <t>SITAGLIPTIN</t>
        </is>
      </c>
      <c r="E137" t="inlineStr">
        <is>
          <t>JANUVIA 50 mg</t>
        </is>
      </c>
      <c r="F137" t="inlineStr">
        <is>
          <t>JANUVIA</t>
        </is>
      </c>
      <c r="G137" t="inlineStr">
        <is>
          <t>50</t>
        </is>
      </c>
      <c r="H137" t="inlineStr">
        <is>
          <t>Film-coated tablet</t>
        </is>
      </c>
      <c r="I137" t="n">
        <v>28</v>
      </c>
      <c r="J137" t="n">
        <v>81.7</v>
      </c>
      <c r="K137" t="inlineStr">
        <is>
          <t>SAR</t>
        </is>
      </c>
      <c r="L137" s="5">
        <f>IF(AND(ISNUMBER(I137),I137&gt;0),J137/I137,"")</f>
        <v/>
      </c>
      <c r="M137" s="5">
        <f>IF(L137="","",L137/IF(K137="SAR",Inputs!$B$1,Inputs!$B$2))</f>
        <v/>
      </c>
      <c r="N137" t="inlineStr">
        <is>
          <t>MSD</t>
        </is>
      </c>
      <c r="O137" t="inlineStr">
        <is>
          <t>MERCK SHARP &amp; DOHME</t>
        </is>
      </c>
      <c r="P137" t="inlineStr">
        <is>
          <t>1304233541</t>
        </is>
      </c>
    </row>
    <row r="138">
      <c r="A138" t="inlineStr">
        <is>
          <t>Saudi Arabia</t>
        </is>
      </c>
      <c r="B138" t="inlineStr">
        <is>
          <t>A10BH</t>
        </is>
      </c>
      <c r="C138" t="inlineStr">
        <is>
          <t>DPP-4 inhibitors</t>
        </is>
      </c>
      <c r="D138" t="inlineStr">
        <is>
          <t>SITAGLIPTIN</t>
        </is>
      </c>
      <c r="E138" t="inlineStr">
        <is>
          <t>Sitagia</t>
        </is>
      </c>
      <c r="F138" t="inlineStr">
        <is>
          <t>SITAGIA</t>
        </is>
      </c>
      <c r="G138" t="inlineStr">
        <is>
          <t>100</t>
        </is>
      </c>
      <c r="H138" t="inlineStr">
        <is>
          <t>Film-coated tablet</t>
        </is>
      </c>
      <c r="I138" t="n">
        <v>30</v>
      </c>
      <c r="J138" t="n">
        <v>87.8</v>
      </c>
      <c r="K138" t="inlineStr">
        <is>
          <t>SAR</t>
        </is>
      </c>
      <c r="L138" s="5">
        <f>IF(AND(ISNUMBER(I138),I138&gt;0),J138/I138,"")</f>
        <v/>
      </c>
      <c r="M138" s="5">
        <f>IF(L138="","",L138/IF(K138="SAR",Inputs!$B$1,Inputs!$B$2))</f>
        <v/>
      </c>
      <c r="N138" t="inlineStr">
        <is>
          <t>Generic or other</t>
        </is>
      </c>
      <c r="O138" t="inlineStr">
        <is>
          <t>Alrazi Pharmaceutical Industries Factory Co</t>
        </is>
      </c>
      <c r="P138" t="inlineStr">
        <is>
          <t>0107257651</t>
        </is>
      </c>
    </row>
    <row r="139">
      <c r="A139" t="inlineStr">
        <is>
          <t>Saudi Arabia</t>
        </is>
      </c>
      <c r="B139" t="inlineStr">
        <is>
          <t>A10BH</t>
        </is>
      </c>
      <c r="C139" t="inlineStr">
        <is>
          <t>DPP-4 inhibitors</t>
        </is>
      </c>
      <c r="D139" t="inlineStr">
        <is>
          <t>SITAGLIPTIN</t>
        </is>
      </c>
      <c r="E139" t="inlineStr">
        <is>
          <t>Glyci</t>
        </is>
      </c>
      <c r="F139" t="inlineStr">
        <is>
          <t>GLYCI</t>
        </is>
      </c>
      <c r="G139" t="inlineStr">
        <is>
          <t>100</t>
        </is>
      </c>
      <c r="H139" t="inlineStr">
        <is>
          <t>Film-coated tablet</t>
        </is>
      </c>
      <c r="I139" t="n">
        <v>30</v>
      </c>
      <c r="J139" t="n">
        <v>87.8</v>
      </c>
      <c r="K139" t="inlineStr">
        <is>
          <t>SAR</t>
        </is>
      </c>
      <c r="L139" s="5">
        <f>IF(AND(ISNUMBER(I139),I139&gt;0),J139/I139,"")</f>
        <v/>
      </c>
      <c r="M139" s="5">
        <f>IF(L139="","",L139/IF(K139="SAR",Inputs!$B$1,Inputs!$B$2))</f>
        <v/>
      </c>
      <c r="N139" t="inlineStr">
        <is>
          <t>Generic or other</t>
        </is>
      </c>
      <c r="O139" t="inlineStr">
        <is>
          <t>Pharco International pharmaceutical company</t>
        </is>
      </c>
      <c r="P139" t="inlineStr">
        <is>
          <t>1301268907</t>
        </is>
      </c>
    </row>
    <row r="140">
      <c r="A140" t="inlineStr">
        <is>
          <t>Saudi Arabia</t>
        </is>
      </c>
      <c r="B140" t="inlineStr">
        <is>
          <t>A10BH</t>
        </is>
      </c>
      <c r="C140" t="inlineStr">
        <is>
          <t>DPP-4 inhibitors</t>
        </is>
      </c>
      <c r="D140" t="inlineStr">
        <is>
          <t>SITAGLIPTIN</t>
        </is>
      </c>
      <c r="E140" t="inlineStr">
        <is>
          <t>Cronoxam</t>
        </is>
      </c>
      <c r="F140" t="inlineStr">
        <is>
          <t>CRONOXAM</t>
        </is>
      </c>
      <c r="G140" t="inlineStr">
        <is>
          <t>100</t>
        </is>
      </c>
      <c r="H140" t="inlineStr">
        <is>
          <t>Film-coated tablet</t>
        </is>
      </c>
      <c r="I140" t="n">
        <v>28</v>
      </c>
      <c r="J140" t="n">
        <v>81.95</v>
      </c>
      <c r="K140" t="inlineStr">
        <is>
          <t>SAR</t>
        </is>
      </c>
      <c r="L140" s="5">
        <f>IF(AND(ISNUMBER(I140),I140&gt;0),J140/I140,"")</f>
        <v/>
      </c>
      <c r="M140" s="5">
        <f>IF(L140="","",L140/IF(K140="SAR",Inputs!$B$1,Inputs!$B$2))</f>
        <v/>
      </c>
      <c r="N140" t="inlineStr">
        <is>
          <t>Generic or other</t>
        </is>
      </c>
      <c r="O140" t="inlineStr">
        <is>
          <t>APOTEX</t>
        </is>
      </c>
      <c r="P140" t="inlineStr">
        <is>
          <t>1902256915</t>
        </is>
      </c>
    </row>
    <row r="141">
      <c r="A141" t="inlineStr">
        <is>
          <t>Saudi Arabia</t>
        </is>
      </c>
      <c r="B141" t="inlineStr">
        <is>
          <t>A10BH</t>
        </is>
      </c>
      <c r="C141" t="inlineStr">
        <is>
          <t>DPP-4 inhibitors</t>
        </is>
      </c>
      <c r="D141" t="inlineStr">
        <is>
          <t>SITAGLIPTIN</t>
        </is>
      </c>
      <c r="E141" t="inlineStr">
        <is>
          <t>Maysiglu</t>
        </is>
      </c>
      <c r="F141" t="inlineStr">
        <is>
          <t>MAYSIGLU</t>
        </is>
      </c>
      <c r="G141" t="inlineStr">
        <is>
          <t>100</t>
        </is>
      </c>
      <c r="H141" t="inlineStr">
        <is>
          <t>Film-coated tablet</t>
        </is>
      </c>
      <c r="I141" t="n">
        <v>28</v>
      </c>
      <c r="J141" t="n">
        <v>81.95</v>
      </c>
      <c r="K141" t="inlineStr">
        <is>
          <t>SAR</t>
        </is>
      </c>
      <c r="L141" s="5">
        <f>IF(AND(ISNUMBER(I141),I141&gt;0),J141/I141,"")</f>
        <v/>
      </c>
      <c r="M141" s="5">
        <f>IF(L141="","",L141/IF(K141="SAR",Inputs!$B$1,Inputs!$B$2))</f>
        <v/>
      </c>
      <c r="N141" t="inlineStr">
        <is>
          <t>Generic or other</t>
        </is>
      </c>
      <c r="O141" t="inlineStr">
        <is>
          <t>KRKA D D NOVO MESTO</t>
        </is>
      </c>
      <c r="P141" t="inlineStr">
        <is>
          <t>1609258225</t>
        </is>
      </c>
    </row>
    <row r="142">
      <c r="A142" t="inlineStr">
        <is>
          <t>Saudi Arabia</t>
        </is>
      </c>
      <c r="B142" t="inlineStr">
        <is>
          <t>A10BH</t>
        </is>
      </c>
      <c r="C142" t="inlineStr">
        <is>
          <t>DPP-4 inhibitors</t>
        </is>
      </c>
      <c r="D142" t="inlineStr">
        <is>
          <t>SITAGLIPTIN</t>
        </is>
      </c>
      <c r="E142" t="inlineStr">
        <is>
          <t>Janor</t>
        </is>
      </c>
      <c r="F142" t="inlineStr">
        <is>
          <t>JANOR</t>
        </is>
      </c>
      <c r="G142" t="inlineStr">
        <is>
          <t>100</t>
        </is>
      </c>
      <c r="H142" t="inlineStr">
        <is>
          <t>Film-coated tablet</t>
        </is>
      </c>
      <c r="I142" t="n">
        <v>100</v>
      </c>
      <c r="J142" t="n">
        <v>300.65</v>
      </c>
      <c r="K142" t="inlineStr">
        <is>
          <t>SAR</t>
        </is>
      </c>
      <c r="L142" s="5">
        <f>IF(AND(ISNUMBER(I142),I142&gt;0),J142/I142,"")</f>
        <v/>
      </c>
      <c r="M142" s="5">
        <f>IF(L142="","",L142/IF(K142="SAR",Inputs!$B$1,Inputs!$B$2))</f>
        <v/>
      </c>
      <c r="N142" t="inlineStr">
        <is>
          <t>Generic or other</t>
        </is>
      </c>
      <c r="O142" t="inlineStr">
        <is>
          <t>Spectro Pharma</t>
        </is>
      </c>
      <c r="P142" t="inlineStr">
        <is>
          <t>3009260606</t>
        </is>
      </c>
    </row>
    <row r="143">
      <c r="A143" t="inlineStr">
        <is>
          <t>Saudi Arabia</t>
        </is>
      </c>
      <c r="B143" t="inlineStr">
        <is>
          <t>A10BH</t>
        </is>
      </c>
      <c r="C143" t="inlineStr">
        <is>
          <t>DPP-4 inhibitors</t>
        </is>
      </c>
      <c r="D143" t="inlineStr">
        <is>
          <t>SITAGLIPTIN</t>
        </is>
      </c>
      <c r="E143" t="inlineStr">
        <is>
          <t>Sitagen</t>
        </is>
      </c>
      <c r="F143" t="inlineStr">
        <is>
          <t>SITAGEN</t>
        </is>
      </c>
      <c r="G143" t="inlineStr">
        <is>
          <t>100</t>
        </is>
      </c>
      <c r="H143" t="inlineStr">
        <is>
          <t>Film-coated tablet</t>
        </is>
      </c>
      <c r="I143" t="n">
        <v>30</v>
      </c>
      <c r="J143" t="n">
        <v>90.2</v>
      </c>
      <c r="K143" t="inlineStr">
        <is>
          <t>SAR</t>
        </is>
      </c>
      <c r="L143" s="5">
        <f>IF(AND(ISNUMBER(I143),I143&gt;0),J143/I143,"")</f>
        <v/>
      </c>
      <c r="M143" s="5">
        <f>IF(L143="","",L143/IF(K143="SAR",Inputs!$B$1,Inputs!$B$2))</f>
        <v/>
      </c>
      <c r="N143" t="inlineStr">
        <is>
          <t>Generic or other</t>
        </is>
      </c>
      <c r="O143" t="inlineStr">
        <is>
          <t>Jamjoom Pharmaceuticals Factory Company</t>
        </is>
      </c>
      <c r="P143" t="inlineStr">
        <is>
          <t>1406222187</t>
        </is>
      </c>
    </row>
    <row r="144">
      <c r="A144" t="inlineStr">
        <is>
          <t>Saudi Arabia</t>
        </is>
      </c>
      <c r="B144" t="inlineStr">
        <is>
          <t>A10BH</t>
        </is>
      </c>
      <c r="C144" t="inlineStr">
        <is>
          <t>DPP-4 inhibitors</t>
        </is>
      </c>
      <c r="D144" t="inlineStr">
        <is>
          <t>SITAGLIPTIN</t>
        </is>
      </c>
      <c r="E144" t="inlineStr">
        <is>
          <t>Juleen</t>
        </is>
      </c>
      <c r="F144" t="inlineStr">
        <is>
          <t>JULEEN</t>
        </is>
      </c>
      <c r="G144" t="inlineStr">
        <is>
          <t>100</t>
        </is>
      </c>
      <c r="H144" t="inlineStr">
        <is>
          <t>Film-coated tablet</t>
        </is>
      </c>
      <c r="I144" t="n">
        <v>30</v>
      </c>
      <c r="J144" t="n">
        <v>90.2</v>
      </c>
      <c r="K144" t="inlineStr">
        <is>
          <t>SAR</t>
        </is>
      </c>
      <c r="L144" s="5">
        <f>IF(AND(ISNUMBER(I144),I144&gt;0),J144/I144,"")</f>
        <v/>
      </c>
      <c r="M144" s="5">
        <f>IF(L144="","",L144/IF(K144="SAR",Inputs!$B$1,Inputs!$B$2))</f>
        <v/>
      </c>
      <c r="N144" t="inlineStr">
        <is>
          <t>Generic or other</t>
        </is>
      </c>
      <c r="O144" t="inlineStr">
        <is>
          <t>SUDAIR PHARMA COMPANY</t>
        </is>
      </c>
      <c r="P144" t="inlineStr">
        <is>
          <t>2104245178</t>
        </is>
      </c>
    </row>
    <row r="145">
      <c r="A145" t="inlineStr">
        <is>
          <t>Saudi Arabia</t>
        </is>
      </c>
      <c r="B145" t="inlineStr">
        <is>
          <t>A10BH</t>
        </is>
      </c>
      <c r="C145" t="inlineStr">
        <is>
          <t>DPP-4 inhibitors</t>
        </is>
      </c>
      <c r="D145" t="inlineStr">
        <is>
          <t>SITAGLIPTIN</t>
        </is>
      </c>
      <c r="E145" t="inlineStr">
        <is>
          <t>Sita</t>
        </is>
      </c>
      <c r="F145" t="inlineStr">
        <is>
          <t>SITA</t>
        </is>
      </c>
      <c r="G145" t="inlineStr">
        <is>
          <t>100</t>
        </is>
      </c>
      <c r="H145" t="inlineStr">
        <is>
          <t>Film-coated tablet</t>
        </is>
      </c>
      <c r="I145" t="n">
        <v>30</v>
      </c>
      <c r="J145" t="n">
        <v>90.2</v>
      </c>
      <c r="K145" t="inlineStr">
        <is>
          <t>SAR</t>
        </is>
      </c>
      <c r="L145" s="5">
        <f>IF(AND(ISNUMBER(I145),I145&gt;0),J145/I145,"")</f>
        <v/>
      </c>
      <c r="M145" s="5">
        <f>IF(L145="","",L145/IF(K145="SAR",Inputs!$B$1,Inputs!$B$2))</f>
        <v/>
      </c>
      <c r="N145" t="inlineStr">
        <is>
          <t>Generic or other</t>
        </is>
      </c>
      <c r="O145" t="inlineStr">
        <is>
          <t>Alrai Pharmaceutical industry Co. (L.L.C)</t>
        </is>
      </c>
      <c r="P145" t="inlineStr">
        <is>
          <t>0408245723</t>
        </is>
      </c>
    </row>
    <row r="146">
      <c r="A146" t="inlineStr">
        <is>
          <t>Saudi Arabia</t>
        </is>
      </c>
      <c r="B146" t="inlineStr">
        <is>
          <t>A10BH</t>
        </is>
      </c>
      <c r="C146" t="inlineStr">
        <is>
          <t>DPP-4 inhibitors</t>
        </is>
      </c>
      <c r="D146" t="inlineStr">
        <is>
          <t>SITAGLIPTIN</t>
        </is>
      </c>
      <c r="E146" t="inlineStr">
        <is>
          <t>SITAVIA</t>
        </is>
      </c>
      <c r="F146" t="inlineStr">
        <is>
          <t>SITAVIA</t>
        </is>
      </c>
      <c r="G146" t="inlineStr">
        <is>
          <t>100</t>
        </is>
      </c>
      <c r="H146" t="inlineStr">
        <is>
          <t>Film-coated tablet</t>
        </is>
      </c>
      <c r="I146" t="n">
        <v>30</v>
      </c>
      <c r="J146" t="n">
        <v>90.2</v>
      </c>
      <c r="K146" t="inlineStr">
        <is>
          <t>SAR</t>
        </is>
      </c>
      <c r="L146" s="5">
        <f>IF(AND(ISNUMBER(I146),I146&gt;0),J146/I146,"")</f>
        <v/>
      </c>
      <c r="M146" s="5">
        <f>IF(L146="","",L146/IF(K146="SAR",Inputs!$B$1,Inputs!$B$2))</f>
        <v/>
      </c>
      <c r="N146" t="inlineStr">
        <is>
          <t>Generic or other</t>
        </is>
      </c>
      <c r="O146" t="inlineStr">
        <is>
          <t>Middle East Pharmaceutical Industries Co Ltd Avalon Pharma</t>
        </is>
      </c>
      <c r="P146" t="inlineStr">
        <is>
          <t>0708245736</t>
        </is>
      </c>
    </row>
    <row r="147">
      <c r="A147" t="inlineStr">
        <is>
          <t>Saudi Arabia</t>
        </is>
      </c>
      <c r="B147" t="inlineStr">
        <is>
          <t>A10BH</t>
        </is>
      </c>
      <c r="C147" t="inlineStr">
        <is>
          <t>DPP-4 inhibitors</t>
        </is>
      </c>
      <c r="D147" t="inlineStr">
        <is>
          <t>SITAGLIPTIN</t>
        </is>
      </c>
      <c r="E147" t="inlineStr">
        <is>
          <t>SITAJUB</t>
        </is>
      </c>
      <c r="F147" t="inlineStr">
        <is>
          <t>SITAJUB</t>
        </is>
      </c>
      <c r="G147" t="inlineStr">
        <is>
          <t>100</t>
        </is>
      </c>
      <c r="H147" t="inlineStr">
        <is>
          <t>Tablet</t>
        </is>
      </c>
      <c r="I147" t="n">
        <v>30</v>
      </c>
      <c r="J147" t="n">
        <v>90.2</v>
      </c>
      <c r="K147" t="inlineStr">
        <is>
          <t>SAR</t>
        </is>
      </c>
      <c r="L147" s="5">
        <f>IF(AND(ISNUMBER(I147),I147&gt;0),J147/I147,"")</f>
        <v/>
      </c>
      <c r="M147" s="5">
        <f>IF(L147="","",L147/IF(K147="SAR",Inputs!$B$1,Inputs!$B$2))</f>
        <v/>
      </c>
      <c r="N147" t="inlineStr">
        <is>
          <t>Generic or other</t>
        </is>
      </c>
      <c r="O147" t="inlineStr">
        <is>
          <t>Alhobail Pharm</t>
        </is>
      </c>
      <c r="P147" t="inlineStr">
        <is>
          <t>1607257762</t>
        </is>
      </c>
    </row>
    <row r="148">
      <c r="A148" t="inlineStr">
        <is>
          <t>Saudi Arabia</t>
        </is>
      </c>
      <c r="B148" t="inlineStr">
        <is>
          <t>A10BH</t>
        </is>
      </c>
      <c r="C148" t="inlineStr">
        <is>
          <t>DPP-4 inhibitors</t>
        </is>
      </c>
      <c r="D148" t="inlineStr">
        <is>
          <t>SITAGLIPTIN</t>
        </is>
      </c>
      <c r="E148" t="inlineStr">
        <is>
          <t>Glyptinova</t>
        </is>
      </c>
      <c r="F148" t="inlineStr">
        <is>
          <t>GLYPTINOVA</t>
        </is>
      </c>
      <c r="G148" t="inlineStr">
        <is>
          <t>100</t>
        </is>
      </c>
      <c r="H148" t="inlineStr">
        <is>
          <t>Film-coated tablet</t>
        </is>
      </c>
      <c r="I148" t="n">
        <v>30</v>
      </c>
      <c r="J148" t="n">
        <v>90.2</v>
      </c>
      <c r="K148" t="inlineStr">
        <is>
          <t>SAR</t>
        </is>
      </c>
      <c r="L148" s="5">
        <f>IF(AND(ISNUMBER(I148),I148&gt;0),J148/I148,"")</f>
        <v/>
      </c>
      <c r="M148" s="5">
        <f>IF(L148="","",L148/IF(K148="SAR",Inputs!$B$1,Inputs!$B$2))</f>
        <v/>
      </c>
      <c r="N148" t="inlineStr">
        <is>
          <t>Generic or other</t>
        </is>
      </c>
      <c r="O148" t="inlineStr">
        <is>
          <t>Kinnova manufacturing company</t>
        </is>
      </c>
      <c r="P148" t="inlineStr">
        <is>
          <t>0705269619</t>
        </is>
      </c>
    </row>
    <row r="149">
      <c r="A149" t="inlineStr">
        <is>
          <t>Saudi Arabia</t>
        </is>
      </c>
      <c r="B149" t="inlineStr">
        <is>
          <t>A10BH</t>
        </is>
      </c>
      <c r="C149" t="inlineStr">
        <is>
          <t>DPP-4 inhibitors</t>
        </is>
      </c>
      <c r="D149" t="inlineStr">
        <is>
          <t>SITAGLIPTIN</t>
        </is>
      </c>
      <c r="E149" t="inlineStr">
        <is>
          <t>Wezovant</t>
        </is>
      </c>
      <c r="F149" t="inlineStr">
        <is>
          <t>WEZOVANT</t>
        </is>
      </c>
      <c r="G149" t="inlineStr">
        <is>
          <t>100</t>
        </is>
      </c>
      <c r="H149" t="inlineStr">
        <is>
          <t>Film-coated tablet</t>
        </is>
      </c>
      <c r="I149" t="n">
        <v>30</v>
      </c>
      <c r="J149" t="n">
        <v>90.2</v>
      </c>
      <c r="K149" t="inlineStr">
        <is>
          <t>SAR</t>
        </is>
      </c>
      <c r="L149" s="5">
        <f>IF(AND(ISNUMBER(I149),I149&gt;0),J149/I149,"")</f>
        <v/>
      </c>
      <c r="M149" s="5">
        <f>IF(L149="","",L149/IF(K149="SAR",Inputs!$B$1,Inputs!$B$2))</f>
        <v/>
      </c>
      <c r="N149" t="inlineStr">
        <is>
          <t>Generic or other</t>
        </is>
      </c>
      <c r="O149" t="inlineStr">
        <is>
          <t>KEURO LIFE LIMITED COMPANY</t>
        </is>
      </c>
      <c r="P149" t="inlineStr">
        <is>
          <t>1509260503</t>
        </is>
      </c>
    </row>
    <row r="150">
      <c r="A150" t="inlineStr">
        <is>
          <t>Saudi Arabia</t>
        </is>
      </c>
      <c r="B150" t="inlineStr">
        <is>
          <t>A10BH</t>
        </is>
      </c>
      <c r="C150" t="inlineStr">
        <is>
          <t>DPP-4 inhibitors</t>
        </is>
      </c>
      <c r="D150" t="inlineStr">
        <is>
          <t>SITAGLIPTIN</t>
        </is>
      </c>
      <c r="E150" t="inlineStr">
        <is>
          <t>Janor</t>
        </is>
      </c>
      <c r="F150" t="inlineStr">
        <is>
          <t>JANOR</t>
        </is>
      </c>
      <c r="G150" t="inlineStr">
        <is>
          <t>100</t>
        </is>
      </c>
      <c r="H150" t="inlineStr">
        <is>
          <t>Film-coated tablet</t>
        </is>
      </c>
      <c r="I150" t="n">
        <v>30</v>
      </c>
      <c r="J150" t="n">
        <v>90.2</v>
      </c>
      <c r="K150" t="inlineStr">
        <is>
          <t>SAR</t>
        </is>
      </c>
      <c r="L150" s="5">
        <f>IF(AND(ISNUMBER(I150),I150&gt;0),J150/I150,"")</f>
        <v/>
      </c>
      <c r="M150" s="5">
        <f>IF(L150="","",L150/IF(K150="SAR",Inputs!$B$1,Inputs!$B$2))</f>
        <v/>
      </c>
      <c r="N150" t="inlineStr">
        <is>
          <t>Generic or other</t>
        </is>
      </c>
      <c r="O150" t="inlineStr">
        <is>
          <t>Spectro Pharma</t>
        </is>
      </c>
      <c r="P150" t="inlineStr">
        <is>
          <t>3009260602</t>
        </is>
      </c>
    </row>
    <row r="151">
      <c r="A151" t="inlineStr">
        <is>
          <t>Saudi Arabia</t>
        </is>
      </c>
      <c r="B151" t="inlineStr">
        <is>
          <t>A10BH</t>
        </is>
      </c>
      <c r="C151" t="inlineStr">
        <is>
          <t>DPP-4 inhibitors</t>
        </is>
      </c>
      <c r="D151" t="inlineStr">
        <is>
          <t>SITAGLIPTIN</t>
        </is>
      </c>
      <c r="E151" t="inlineStr">
        <is>
          <t>Sitamend</t>
        </is>
      </c>
      <c r="F151" t="inlineStr">
        <is>
          <t>SITAMEND</t>
        </is>
      </c>
      <c r="G151" t="inlineStr">
        <is>
          <t>100</t>
        </is>
      </c>
      <c r="H151" t="inlineStr">
        <is>
          <t>Film-coated tablet</t>
        </is>
      </c>
      <c r="I151" t="n">
        <v>28</v>
      </c>
      <c r="J151" t="n">
        <v>84.2</v>
      </c>
      <c r="K151" t="inlineStr">
        <is>
          <t>SAR</t>
        </is>
      </c>
      <c r="L151" s="5">
        <f>IF(AND(ISNUMBER(I151),I151&gt;0),J151/I151,"")</f>
        <v/>
      </c>
      <c r="M151" s="5">
        <f>IF(L151="","",L151/IF(K151="SAR",Inputs!$B$1,Inputs!$B$2))</f>
        <v/>
      </c>
      <c r="N151" t="inlineStr">
        <is>
          <t>Generic or other</t>
        </is>
      </c>
      <c r="O151" t="inlineStr">
        <is>
          <t>Tabuk Pharmaceutical Manufacturing Company</t>
        </is>
      </c>
      <c r="P151" t="inlineStr">
        <is>
          <t>2502256929</t>
        </is>
      </c>
    </row>
    <row r="152">
      <c r="A152" t="inlineStr">
        <is>
          <t>Saudi Arabia</t>
        </is>
      </c>
      <c r="B152" t="inlineStr">
        <is>
          <t>A10BH</t>
        </is>
      </c>
      <c r="C152" t="inlineStr">
        <is>
          <t>DPP-4 inhibitors</t>
        </is>
      </c>
      <c r="D152" t="inlineStr">
        <is>
          <t>SITAGLIPTIN</t>
        </is>
      </c>
      <c r="E152" t="inlineStr">
        <is>
          <t>Sitaglu</t>
        </is>
      </c>
      <c r="F152" t="inlineStr">
        <is>
          <t>SITAGLU</t>
        </is>
      </c>
      <c r="G152" t="inlineStr">
        <is>
          <t>100</t>
        </is>
      </c>
      <c r="H152" t="inlineStr">
        <is>
          <t>Film-coated tablet</t>
        </is>
      </c>
      <c r="I152" t="n">
        <v>28</v>
      </c>
      <c r="J152" t="n">
        <v>84.2</v>
      </c>
      <c r="K152" t="inlineStr">
        <is>
          <t>SAR</t>
        </is>
      </c>
      <c r="L152" s="5">
        <f>IF(AND(ISNUMBER(I152),I152&gt;0),J152/I152,"")</f>
        <v/>
      </c>
      <c r="M152" s="5">
        <f>IF(L152="","",L152/IF(K152="SAR",Inputs!$B$1,Inputs!$B$2))</f>
        <v/>
      </c>
      <c r="N152" t="inlineStr">
        <is>
          <t>Generic or other</t>
        </is>
      </c>
      <c r="O152" t="inlineStr">
        <is>
          <t>Pharma Pharmaceutical Industries &amp; Biological Products (PPI)</t>
        </is>
      </c>
      <c r="P152" t="inlineStr">
        <is>
          <t>2003257118</t>
        </is>
      </c>
    </row>
    <row r="153">
      <c r="A153" t="inlineStr">
        <is>
          <t>Saudi Arabia</t>
        </is>
      </c>
      <c r="B153" t="inlineStr">
        <is>
          <t>A10BH</t>
        </is>
      </c>
      <c r="C153" t="inlineStr">
        <is>
          <t>DPP-4 inhibitors</t>
        </is>
      </c>
      <c r="D153" t="inlineStr">
        <is>
          <t>SITAGLIPTIN</t>
        </is>
      </c>
      <c r="E153" t="inlineStr">
        <is>
          <t>Balivio</t>
        </is>
      </c>
      <c r="F153" t="inlineStr">
        <is>
          <t>BALIVIO</t>
        </is>
      </c>
      <c r="G153" t="inlineStr">
        <is>
          <t>100</t>
        </is>
      </c>
      <c r="H153" t="inlineStr">
        <is>
          <t>Film-coated tablet</t>
        </is>
      </c>
      <c r="I153" t="n">
        <v>28</v>
      </c>
      <c r="J153" t="n">
        <v>84.2</v>
      </c>
      <c r="K153" t="inlineStr">
        <is>
          <t>SAR</t>
        </is>
      </c>
      <c r="L153" s="5">
        <f>IF(AND(ISNUMBER(I153),I153&gt;0),J153/I153,"")</f>
        <v/>
      </c>
      <c r="M153" s="5">
        <f>IF(L153="","",L153/IF(K153="SAR",Inputs!$B$1,Inputs!$B$2))</f>
        <v/>
      </c>
      <c r="N153" t="inlineStr">
        <is>
          <t>Generic or other</t>
        </is>
      </c>
      <c r="O153" t="inlineStr">
        <is>
          <t>Honessan Pharma</t>
        </is>
      </c>
      <c r="P153" t="inlineStr">
        <is>
          <t>1012258777</t>
        </is>
      </c>
    </row>
    <row r="154">
      <c r="A154" t="inlineStr">
        <is>
          <t>Saudi Arabia</t>
        </is>
      </c>
      <c r="B154" t="inlineStr">
        <is>
          <t>A10BH</t>
        </is>
      </c>
      <c r="C154" t="inlineStr">
        <is>
          <t>DPP-4 inhibitors</t>
        </is>
      </c>
      <c r="D154" t="inlineStr">
        <is>
          <t>SITAGLIPTIN</t>
        </is>
      </c>
      <c r="E154" t="inlineStr">
        <is>
          <t>Glytix</t>
        </is>
      </c>
      <c r="F154" t="inlineStr">
        <is>
          <t>GLYTIX</t>
        </is>
      </c>
      <c r="G154" t="inlineStr">
        <is>
          <t>100</t>
        </is>
      </c>
      <c r="H154" t="inlineStr">
        <is>
          <t>Film-coated tablet</t>
        </is>
      </c>
      <c r="I154" t="n">
        <v>28</v>
      </c>
      <c r="J154" t="n">
        <v>84.2</v>
      </c>
      <c r="K154" t="inlineStr">
        <is>
          <t>SAR</t>
        </is>
      </c>
      <c r="L154" s="5">
        <f>IF(AND(ISNUMBER(I154),I154&gt;0),J154/I154,"")</f>
        <v/>
      </c>
      <c r="M154" s="5">
        <f>IF(L154="","",L154/IF(K154="SAR",Inputs!$B$1,Inputs!$B$2))</f>
        <v/>
      </c>
      <c r="N154" t="inlineStr">
        <is>
          <t>Generic or other</t>
        </is>
      </c>
      <c r="O154" t="inlineStr">
        <is>
          <t>MS PHARMA for Pharmaceuticals</t>
        </is>
      </c>
      <c r="P154" t="inlineStr">
        <is>
          <t>0103269207</t>
        </is>
      </c>
    </row>
    <row r="155">
      <c r="A155" t="inlineStr">
        <is>
          <t>Saudi Arabia</t>
        </is>
      </c>
      <c r="B155" t="inlineStr">
        <is>
          <t>A10BH</t>
        </is>
      </c>
      <c r="C155" t="inlineStr">
        <is>
          <t>DPP-4 inhibitors</t>
        </is>
      </c>
      <c r="D155" t="inlineStr">
        <is>
          <t>SITAGLIPTIN</t>
        </is>
      </c>
      <c r="E155" t="inlineStr">
        <is>
          <t>Sitanova</t>
        </is>
      </c>
      <c r="F155" t="inlineStr">
        <is>
          <t>SITANOVA</t>
        </is>
      </c>
      <c r="G155" t="inlineStr">
        <is>
          <t>100</t>
        </is>
      </c>
      <c r="H155" t="inlineStr">
        <is>
          <t>Film-coated tablet</t>
        </is>
      </c>
      <c r="I155" t="n">
        <v>28</v>
      </c>
      <c r="J155" t="n">
        <v>84.2</v>
      </c>
      <c r="K155" t="inlineStr">
        <is>
          <t>SAR</t>
        </is>
      </c>
      <c r="L155" s="5">
        <f>IF(AND(ISNUMBER(I155),I155&gt;0),J155/I155,"")</f>
        <v/>
      </c>
      <c r="M155" s="5">
        <f>IF(L155="","",L155/IF(K155="SAR",Inputs!$B$1,Inputs!$B$2))</f>
        <v/>
      </c>
      <c r="N155" t="inlineStr">
        <is>
          <t>Generic or other</t>
        </is>
      </c>
      <c r="O155" t="inlineStr">
        <is>
          <t>Laboratories SOTHEMA</t>
        </is>
      </c>
      <c r="P155" t="inlineStr">
        <is>
          <t>0104269361</t>
        </is>
      </c>
    </row>
    <row r="156">
      <c r="A156" t="inlineStr">
        <is>
          <t>Saudi Arabia</t>
        </is>
      </c>
      <c r="B156" t="inlineStr">
        <is>
          <t>A10BH</t>
        </is>
      </c>
      <c r="C156" t="inlineStr">
        <is>
          <t>DPP-4 inhibitors</t>
        </is>
      </c>
      <c r="D156" t="inlineStr">
        <is>
          <t>SITAGLIPTIN</t>
        </is>
      </c>
      <c r="E156" t="inlineStr">
        <is>
          <t>Julista</t>
        </is>
      </c>
      <c r="F156" t="inlineStr">
        <is>
          <t>JULISTA</t>
        </is>
      </c>
      <c r="G156" t="inlineStr">
        <is>
          <t>100</t>
        </is>
      </c>
      <c r="H156" t="inlineStr">
        <is>
          <t>Film-coated tablet</t>
        </is>
      </c>
      <c r="I156" t="n">
        <v>28</v>
      </c>
      <c r="J156" t="n">
        <v>84.2</v>
      </c>
      <c r="K156" t="inlineStr">
        <is>
          <t>SAR</t>
        </is>
      </c>
      <c r="L156" s="5">
        <f>IF(AND(ISNUMBER(I156),I156&gt;0),J156/I156,"")</f>
        <v/>
      </c>
      <c r="M156" s="5">
        <f>IF(L156="","",L156/IF(K156="SAR",Inputs!$B$1,Inputs!$B$2))</f>
        <v/>
      </c>
      <c r="N156" t="inlineStr">
        <is>
          <t>Generic or other</t>
        </is>
      </c>
      <c r="O156" t="inlineStr">
        <is>
          <t>Med City Pharma</t>
        </is>
      </c>
      <c r="P156" t="inlineStr">
        <is>
          <t>1205269687</t>
        </is>
      </c>
    </row>
    <row r="157">
      <c r="A157" t="inlineStr">
        <is>
          <t>Saudi Arabia</t>
        </is>
      </c>
      <c r="B157" t="inlineStr">
        <is>
          <t>A10BH</t>
        </is>
      </c>
      <c r="C157" t="inlineStr">
        <is>
          <t>DPP-4 inhibitors</t>
        </is>
      </c>
      <c r="D157" t="inlineStr">
        <is>
          <t>SITAGLIPTIN</t>
        </is>
      </c>
      <c r="E157" t="inlineStr">
        <is>
          <t>Meliglptin</t>
        </is>
      </c>
      <c r="F157" t="inlineStr">
        <is>
          <t>MELIGLPTIN</t>
        </is>
      </c>
      <c r="G157" t="inlineStr">
        <is>
          <t>100</t>
        </is>
      </c>
      <c r="H157" t="inlineStr">
        <is>
          <t>Film-coated tablet</t>
        </is>
      </c>
      <c r="I157" t="n">
        <v>30</v>
      </c>
      <c r="J157" t="n">
        <v>91.2</v>
      </c>
      <c r="K157" t="inlineStr">
        <is>
          <t>SAR</t>
        </is>
      </c>
      <c r="L157" s="5">
        <f>IF(AND(ISNUMBER(I157),I157&gt;0),J157/I157,"")</f>
        <v/>
      </c>
      <c r="M157" s="5">
        <f>IF(L157="","",L157/IF(K157="SAR",Inputs!$B$1,Inputs!$B$2))</f>
        <v/>
      </c>
      <c r="N157" t="inlineStr">
        <is>
          <t>Generic or other</t>
        </is>
      </c>
      <c r="O157" t="inlineStr">
        <is>
          <t>Saudi Amarox</t>
        </is>
      </c>
      <c r="P157" t="inlineStr">
        <is>
          <t>0412222969</t>
        </is>
      </c>
    </row>
    <row r="158">
      <c r="A158" t="inlineStr">
        <is>
          <t>Saudi Arabia</t>
        </is>
      </c>
      <c r="B158" t="inlineStr">
        <is>
          <t>A10BH</t>
        </is>
      </c>
      <c r="C158" t="inlineStr">
        <is>
          <t>DPP-4 inhibitors</t>
        </is>
      </c>
      <c r="D158" t="inlineStr">
        <is>
          <t>SITAGLIPTIN</t>
        </is>
      </c>
      <c r="E158" t="inlineStr">
        <is>
          <t>JANUVIA 100MG F.C. TABLETS</t>
        </is>
      </c>
      <c r="F158" t="inlineStr">
        <is>
          <t>JANUVIA</t>
        </is>
      </c>
      <c r="G158" t="inlineStr">
        <is>
          <t>100</t>
        </is>
      </c>
      <c r="H158" t="inlineStr">
        <is>
          <t>Film-coated tablet</t>
        </is>
      </c>
      <c r="I158" t="n">
        <v>28</v>
      </c>
      <c r="J158" t="n">
        <v>94.75</v>
      </c>
      <c r="K158" t="inlineStr">
        <is>
          <t>SAR</t>
        </is>
      </c>
      <c r="L158" s="5">
        <f>IF(AND(ISNUMBER(I158),I158&gt;0),J158/I158,"")</f>
        <v/>
      </c>
      <c r="M158" s="5">
        <f>IF(L158="","",L158/IF(K158="SAR",Inputs!$B$1,Inputs!$B$2))</f>
        <v/>
      </c>
      <c r="N158" t="inlineStr">
        <is>
          <t>MSD</t>
        </is>
      </c>
      <c r="O158" t="inlineStr">
        <is>
          <t>MERCK SHARP &amp; DOHME</t>
        </is>
      </c>
      <c r="P158" t="inlineStr">
        <is>
          <t>1101210399</t>
        </is>
      </c>
    </row>
    <row r="159">
      <c r="A159" t="inlineStr">
        <is>
          <t>Saudi Arabia</t>
        </is>
      </c>
      <c r="B159" t="inlineStr">
        <is>
          <t>A10BH</t>
        </is>
      </c>
      <c r="C159" t="inlineStr">
        <is>
          <t>DPP-4 inhibitors</t>
        </is>
      </c>
      <c r="D159" t="inlineStr">
        <is>
          <t>VILDAGLIPTIN</t>
        </is>
      </c>
      <c r="E159" t="inlineStr">
        <is>
          <t>Diaglipt</t>
        </is>
      </c>
      <c r="F159" t="inlineStr">
        <is>
          <t>DIAGLIPT</t>
        </is>
      </c>
      <c r="G159" t="inlineStr">
        <is>
          <t>50</t>
        </is>
      </c>
      <c r="H159" t="inlineStr">
        <is>
          <t>Tablet</t>
        </is>
      </c>
      <c r="I159" t="n">
        <v>56</v>
      </c>
      <c r="J159" t="n">
        <v>62.05</v>
      </c>
      <c r="K159" t="inlineStr">
        <is>
          <t>SAR</t>
        </is>
      </c>
      <c r="L159" s="5">
        <f>IF(AND(ISNUMBER(I159),I159&gt;0),J159/I159,"")</f>
        <v/>
      </c>
      <c r="M159" s="5">
        <f>IF(L159="","",L159/IF(K159="SAR",Inputs!$B$1,Inputs!$B$2))</f>
        <v/>
      </c>
      <c r="N159" t="inlineStr">
        <is>
          <t>Generic or other</t>
        </is>
      </c>
      <c r="O159" t="inlineStr">
        <is>
          <t>Middle East Pharmaceutical Industries Co Ltd Avalon Pharma</t>
        </is>
      </c>
      <c r="P159" t="inlineStr">
        <is>
          <t>2403245069</t>
        </is>
      </c>
    </row>
    <row r="160">
      <c r="A160" t="inlineStr">
        <is>
          <t>Saudi Arabia</t>
        </is>
      </c>
      <c r="B160" t="inlineStr">
        <is>
          <t>A10BH</t>
        </is>
      </c>
      <c r="C160" t="inlineStr">
        <is>
          <t>DPP-4 inhibitors</t>
        </is>
      </c>
      <c r="D160" t="inlineStr">
        <is>
          <t>VILDAGLIPTIN</t>
        </is>
      </c>
      <c r="E160" t="inlineStr">
        <is>
          <t>Vtreat</t>
        </is>
      </c>
      <c r="F160" t="inlineStr">
        <is>
          <t>VTREAT</t>
        </is>
      </c>
      <c r="G160" t="inlineStr">
        <is>
          <t>50</t>
        </is>
      </c>
      <c r="H160" t="inlineStr">
        <is>
          <t>Tablet</t>
        </is>
      </c>
      <c r="I160" t="n">
        <v>56</v>
      </c>
      <c r="J160" t="n">
        <v>62.05</v>
      </c>
      <c r="K160" t="inlineStr">
        <is>
          <t>SAR</t>
        </is>
      </c>
      <c r="L160" s="5">
        <f>IF(AND(ISNUMBER(I160),I160&gt;0),J160/I160,"")</f>
        <v/>
      </c>
      <c r="M160" s="5">
        <f>IF(L160="","",L160/IF(K160="SAR",Inputs!$B$1,Inputs!$B$2))</f>
        <v/>
      </c>
      <c r="N160" t="inlineStr">
        <is>
          <t>Generic or other</t>
        </is>
      </c>
      <c r="O160" t="inlineStr">
        <is>
          <t>Spectro Pharma</t>
        </is>
      </c>
      <c r="P160" t="inlineStr">
        <is>
          <t>2111246314</t>
        </is>
      </c>
    </row>
    <row r="161">
      <c r="A161" t="inlineStr">
        <is>
          <t>Saudi Arabia</t>
        </is>
      </c>
      <c r="B161" t="inlineStr">
        <is>
          <t>A10BH</t>
        </is>
      </c>
      <c r="C161" t="inlineStr">
        <is>
          <t>DPP-4 inhibitors</t>
        </is>
      </c>
      <c r="D161" t="inlineStr">
        <is>
          <t>VILDAGLIPTIN</t>
        </is>
      </c>
      <c r="E161" t="inlineStr">
        <is>
          <t>GLEPTAL 50MG TABLET</t>
        </is>
      </c>
      <c r="F161" t="inlineStr">
        <is>
          <t>GLEPTAL</t>
        </is>
      </c>
      <c r="G161" t="inlineStr">
        <is>
          <t>50</t>
        </is>
      </c>
      <c r="H161" t="inlineStr">
        <is>
          <t>Tablet</t>
        </is>
      </c>
      <c r="I161" t="n">
        <v>30</v>
      </c>
      <c r="J161" t="n">
        <v>33.25</v>
      </c>
      <c r="K161" t="inlineStr">
        <is>
          <t>SAR</t>
        </is>
      </c>
      <c r="L161" s="5">
        <f>IF(AND(ISNUMBER(I161),I161&gt;0),J161/I161,"")</f>
        <v/>
      </c>
      <c r="M161" s="5">
        <f>IF(L161="","",L161/IF(K161="SAR",Inputs!$B$1,Inputs!$B$2))</f>
        <v/>
      </c>
      <c r="N161" t="inlineStr">
        <is>
          <t>Generic or other</t>
        </is>
      </c>
      <c r="O161" t="inlineStr">
        <is>
          <t>Al-Taqaddom pharmaceutical Industries</t>
        </is>
      </c>
      <c r="P161" t="inlineStr">
        <is>
          <t>1512246415</t>
        </is>
      </c>
    </row>
    <row r="162">
      <c r="A162" t="inlineStr">
        <is>
          <t>Saudi Arabia</t>
        </is>
      </c>
      <c r="B162" t="inlineStr">
        <is>
          <t>A10BH</t>
        </is>
      </c>
      <c r="C162" t="inlineStr">
        <is>
          <t>DPP-4 inhibitors</t>
        </is>
      </c>
      <c r="D162" t="inlineStr">
        <is>
          <t>VILDAGLIPTIN</t>
        </is>
      </c>
      <c r="E162" t="inlineStr">
        <is>
          <t>Vildus</t>
        </is>
      </c>
      <c r="F162" t="inlineStr">
        <is>
          <t>VILDUS</t>
        </is>
      </c>
      <c r="G162" t="inlineStr">
        <is>
          <t>50</t>
        </is>
      </c>
      <c r="H162" t="inlineStr">
        <is>
          <t>Tablet</t>
        </is>
      </c>
      <c r="I162" t="n">
        <v>30</v>
      </c>
      <c r="J162" t="n">
        <v>33.25</v>
      </c>
      <c r="K162" t="inlineStr">
        <is>
          <t>SAR</t>
        </is>
      </c>
      <c r="L162" s="5">
        <f>IF(AND(ISNUMBER(I162),I162&gt;0),J162/I162,"")</f>
        <v/>
      </c>
      <c r="M162" s="5">
        <f>IF(L162="","",L162/IF(K162="SAR",Inputs!$B$1,Inputs!$B$2))</f>
        <v/>
      </c>
      <c r="N162" t="inlineStr">
        <is>
          <t>Generic or other</t>
        </is>
      </c>
      <c r="O162" t="inlineStr">
        <is>
          <t>Jamjoom Pharmaceuticals Factory Company</t>
        </is>
      </c>
      <c r="P162" t="inlineStr">
        <is>
          <t>1502210515</t>
        </is>
      </c>
    </row>
    <row r="163">
      <c r="A163" t="inlineStr">
        <is>
          <t>Saudi Arabia</t>
        </is>
      </c>
      <c r="B163" t="inlineStr">
        <is>
          <t>A10BH</t>
        </is>
      </c>
      <c r="C163" t="inlineStr">
        <is>
          <t>DPP-4 inhibitors</t>
        </is>
      </c>
      <c r="D163" t="inlineStr">
        <is>
          <t>VILDAGLIPTIN</t>
        </is>
      </c>
      <c r="E163" t="inlineStr">
        <is>
          <t>Vildus</t>
        </is>
      </c>
      <c r="F163" t="inlineStr">
        <is>
          <t>VILDUS</t>
        </is>
      </c>
      <c r="G163" t="inlineStr">
        <is>
          <t>50</t>
        </is>
      </c>
      <c r="H163" t="inlineStr">
        <is>
          <t>Tablet</t>
        </is>
      </c>
      <c r="I163" t="n">
        <v>60</v>
      </c>
      <c r="J163" t="n">
        <v>66.5</v>
      </c>
      <c r="K163" t="inlineStr">
        <is>
          <t>SAR</t>
        </is>
      </c>
      <c r="L163" s="5">
        <f>IF(AND(ISNUMBER(I163),I163&gt;0),J163/I163,"")</f>
        <v/>
      </c>
      <c r="M163" s="5">
        <f>IF(L163="","",L163/IF(K163="SAR",Inputs!$B$1,Inputs!$B$2))</f>
        <v/>
      </c>
      <c r="N163" t="inlineStr">
        <is>
          <t>Generic or other</t>
        </is>
      </c>
      <c r="O163" t="inlineStr">
        <is>
          <t>Jamjoom Pharmaceuticals Factory Company</t>
        </is>
      </c>
      <c r="P163" t="inlineStr">
        <is>
          <t>1502210516</t>
        </is>
      </c>
    </row>
    <row r="164">
      <c r="A164" t="inlineStr">
        <is>
          <t>Saudi Arabia</t>
        </is>
      </c>
      <c r="B164" t="inlineStr">
        <is>
          <t>A10BH</t>
        </is>
      </c>
      <c r="C164" t="inlineStr">
        <is>
          <t>DPP-4 inhibitors</t>
        </is>
      </c>
      <c r="D164" t="inlineStr">
        <is>
          <t>VILDAGLIPTIN</t>
        </is>
      </c>
      <c r="E164" t="inlineStr">
        <is>
          <t>Iylus</t>
        </is>
      </c>
      <c r="F164" t="inlineStr">
        <is>
          <t>IYLUS</t>
        </is>
      </c>
      <c r="G164" t="inlineStr">
        <is>
          <t>50</t>
        </is>
      </c>
      <c r="H164" t="inlineStr">
        <is>
          <t>Tablet</t>
        </is>
      </c>
      <c r="I164" t="n">
        <v>30</v>
      </c>
      <c r="J164" t="n">
        <v>33.25</v>
      </c>
      <c r="K164" t="inlineStr">
        <is>
          <t>SAR</t>
        </is>
      </c>
      <c r="L164" s="5">
        <f>IF(AND(ISNUMBER(I164),I164&gt;0),J164/I164,"")</f>
        <v/>
      </c>
      <c r="M164" s="5">
        <f>IF(L164="","",L164/IF(K164="SAR",Inputs!$B$1,Inputs!$B$2))</f>
        <v/>
      </c>
      <c r="N164" t="inlineStr">
        <is>
          <t>Generic or other</t>
        </is>
      </c>
      <c r="O164" t="inlineStr">
        <is>
          <t>Savvy Pharma</t>
        </is>
      </c>
      <c r="P164" t="inlineStr">
        <is>
          <t>2510211233</t>
        </is>
      </c>
    </row>
    <row r="165">
      <c r="A165" t="inlineStr">
        <is>
          <t>Saudi Arabia</t>
        </is>
      </c>
      <c r="B165" t="inlineStr">
        <is>
          <t>A10BH</t>
        </is>
      </c>
      <c r="C165" t="inlineStr">
        <is>
          <t>DPP-4 inhibitors</t>
        </is>
      </c>
      <c r="D165" t="inlineStr">
        <is>
          <t>VILDAGLIPTIN</t>
        </is>
      </c>
      <c r="E165" t="inlineStr">
        <is>
          <t>Gleptal</t>
        </is>
      </c>
      <c r="F165" t="inlineStr">
        <is>
          <t>GLEPTAL</t>
        </is>
      </c>
      <c r="G165" t="inlineStr">
        <is>
          <t>50</t>
        </is>
      </c>
      <c r="H165" t="inlineStr">
        <is>
          <t>Tablet</t>
        </is>
      </c>
      <c r="I165" t="n">
        <v>60</v>
      </c>
      <c r="J165" t="n">
        <v>66.5</v>
      </c>
      <c r="K165" t="inlineStr">
        <is>
          <t>SAR</t>
        </is>
      </c>
      <c r="L165" s="5">
        <f>IF(AND(ISNUMBER(I165),I165&gt;0),J165/I165,"")</f>
        <v/>
      </c>
      <c r="M165" s="5">
        <f>IF(L165="","",L165/IF(K165="SAR",Inputs!$B$1,Inputs!$B$2))</f>
        <v/>
      </c>
      <c r="N165" t="inlineStr">
        <is>
          <t>Generic or other</t>
        </is>
      </c>
      <c r="O165" t="inlineStr">
        <is>
          <t>Al-Taqaddom pharmaceutical Industries</t>
        </is>
      </c>
      <c r="P165" t="inlineStr">
        <is>
          <t>2509222633</t>
        </is>
      </c>
    </row>
    <row r="166">
      <c r="A166" t="inlineStr">
        <is>
          <t>Saudi Arabia</t>
        </is>
      </c>
      <c r="B166" t="inlineStr">
        <is>
          <t>A10BH</t>
        </is>
      </c>
      <c r="C166" t="inlineStr">
        <is>
          <t>DPP-4 inhibitors</t>
        </is>
      </c>
      <c r="D166" t="inlineStr">
        <is>
          <t>VILDAGLIPTIN</t>
        </is>
      </c>
      <c r="E166" t="inlineStr">
        <is>
          <t>Geuvid</t>
        </is>
      </c>
      <c r="F166" t="inlineStr">
        <is>
          <t>GEUVID</t>
        </is>
      </c>
      <c r="G166" t="inlineStr">
        <is>
          <t>50</t>
        </is>
      </c>
      <c r="H166" t="inlineStr">
        <is>
          <t>Tablet</t>
        </is>
      </c>
      <c r="I166" t="n">
        <v>60</v>
      </c>
      <c r="J166" t="n">
        <v>66.5</v>
      </c>
      <c r="K166" t="inlineStr">
        <is>
          <t>SAR</t>
        </is>
      </c>
      <c r="L166" s="5">
        <f>IF(AND(ISNUMBER(I166),I166&gt;0),J166/I166,"")</f>
        <v/>
      </c>
      <c r="M166" s="5">
        <f>IF(L166="","",L166/IF(K166="SAR",Inputs!$B$1,Inputs!$B$2))</f>
        <v/>
      </c>
      <c r="N166" t="inlineStr">
        <is>
          <t>Generic or other</t>
        </is>
      </c>
      <c r="O166" t="inlineStr">
        <is>
          <t>Saudi Amarox</t>
        </is>
      </c>
      <c r="P166" t="inlineStr">
        <is>
          <t>1912223024</t>
        </is>
      </c>
    </row>
    <row r="167">
      <c r="A167" t="inlineStr">
        <is>
          <t>Saudi Arabia</t>
        </is>
      </c>
      <c r="B167" t="inlineStr">
        <is>
          <t>A10BH</t>
        </is>
      </c>
      <c r="C167" t="inlineStr">
        <is>
          <t>DPP-4 inhibitors</t>
        </is>
      </c>
      <c r="D167" t="inlineStr">
        <is>
          <t>VILDAGLIPTIN</t>
        </is>
      </c>
      <c r="E167" t="inlineStr">
        <is>
          <t>Geuvid</t>
        </is>
      </c>
      <c r="F167" t="inlineStr">
        <is>
          <t>GEUVID</t>
        </is>
      </c>
      <c r="G167" t="inlineStr">
        <is>
          <t>50</t>
        </is>
      </c>
      <c r="H167" t="inlineStr">
        <is>
          <t>Tablet</t>
        </is>
      </c>
      <c r="I167" t="n">
        <v>30</v>
      </c>
      <c r="J167" t="n">
        <v>33.25</v>
      </c>
      <c r="K167" t="inlineStr">
        <is>
          <t>SAR</t>
        </is>
      </c>
      <c r="L167" s="5">
        <f>IF(AND(ISNUMBER(I167),I167&gt;0),J167/I167,"")</f>
        <v/>
      </c>
      <c r="M167" s="5">
        <f>IF(L167="","",L167/IF(K167="SAR",Inputs!$B$1,Inputs!$B$2))</f>
        <v/>
      </c>
      <c r="N167" t="inlineStr">
        <is>
          <t>Generic or other</t>
        </is>
      </c>
      <c r="O167" t="inlineStr">
        <is>
          <t>Saudi Amarox</t>
        </is>
      </c>
      <c r="P167" t="inlineStr">
        <is>
          <t>1912223025</t>
        </is>
      </c>
    </row>
    <row r="168">
      <c r="A168" t="inlineStr">
        <is>
          <t>Saudi Arabia</t>
        </is>
      </c>
      <c r="B168" t="inlineStr">
        <is>
          <t>A10BH</t>
        </is>
      </c>
      <c r="C168" t="inlineStr">
        <is>
          <t>DPP-4 inhibitors</t>
        </is>
      </c>
      <c r="D168" t="inlineStr">
        <is>
          <t>VILDAGLIPTIN</t>
        </is>
      </c>
      <c r="E168" t="inlineStr">
        <is>
          <t>Gliptus</t>
        </is>
      </c>
      <c r="F168" t="inlineStr">
        <is>
          <t>GLIPTUS</t>
        </is>
      </c>
      <c r="G168" t="inlineStr">
        <is>
          <t>50</t>
        </is>
      </c>
      <c r="H168" t="inlineStr">
        <is>
          <t>Tablet</t>
        </is>
      </c>
      <c r="I168" t="n">
        <v>60</v>
      </c>
      <c r="J168" t="n">
        <v>66.5</v>
      </c>
      <c r="K168" t="inlineStr">
        <is>
          <t>SAR</t>
        </is>
      </c>
      <c r="L168" s="5">
        <f>IF(AND(ISNUMBER(I168),I168&gt;0),J168/I168,"")</f>
        <v/>
      </c>
      <c r="M168" s="5">
        <f>IF(L168="","",L168/IF(K168="SAR",Inputs!$B$1,Inputs!$B$2))</f>
        <v/>
      </c>
      <c r="N168" t="inlineStr">
        <is>
          <t>Generic or other</t>
        </is>
      </c>
      <c r="O168" t="inlineStr">
        <is>
          <t>Eva pharma for Industry</t>
        </is>
      </c>
      <c r="P168" t="inlineStr">
        <is>
          <t>1909245935</t>
        </is>
      </c>
    </row>
    <row r="169">
      <c r="A169" t="inlineStr">
        <is>
          <t>Saudi Arabia</t>
        </is>
      </c>
      <c r="B169" t="inlineStr">
        <is>
          <t>A10BH</t>
        </is>
      </c>
      <c r="C169" t="inlineStr">
        <is>
          <t>DPP-4 inhibitors</t>
        </is>
      </c>
      <c r="D169" t="inlineStr">
        <is>
          <t>VILDAGLIPTIN</t>
        </is>
      </c>
      <c r="E169" t="inlineStr">
        <is>
          <t>Galdiva</t>
        </is>
      </c>
      <c r="F169" t="inlineStr">
        <is>
          <t>GALDIVA</t>
        </is>
      </c>
      <c r="G169" t="inlineStr">
        <is>
          <t>50</t>
        </is>
      </c>
      <c r="H169" t="inlineStr">
        <is>
          <t>Tablet</t>
        </is>
      </c>
      <c r="I169" t="n">
        <v>30</v>
      </c>
      <c r="J169" t="n">
        <v>33.25</v>
      </c>
      <c r="K169" t="inlineStr">
        <is>
          <t>SAR</t>
        </is>
      </c>
      <c r="L169" s="5">
        <f>IF(AND(ISNUMBER(I169),I169&gt;0),J169/I169,"")</f>
        <v/>
      </c>
      <c r="M169" s="5">
        <f>IF(L169="","",L169/IF(K169="SAR",Inputs!$B$1,Inputs!$B$2))</f>
        <v/>
      </c>
      <c r="N169" t="inlineStr">
        <is>
          <t>Generic or other</t>
        </is>
      </c>
      <c r="O169" t="inlineStr">
        <is>
          <t>Soul Pharma</t>
        </is>
      </c>
      <c r="P169" t="inlineStr">
        <is>
          <t>1609260515</t>
        </is>
      </c>
    </row>
    <row r="170">
      <c r="A170" t="inlineStr">
        <is>
          <t>Saudi Arabia</t>
        </is>
      </c>
      <c r="B170" t="inlineStr">
        <is>
          <t>A10BH</t>
        </is>
      </c>
      <c r="C170" t="inlineStr">
        <is>
          <t>DPP-4 inhibitors</t>
        </is>
      </c>
      <c r="D170" t="inlineStr">
        <is>
          <t>VILDAGLIPTIN</t>
        </is>
      </c>
      <c r="E170" t="inlineStr">
        <is>
          <t>Galdiva</t>
        </is>
      </c>
      <c r="F170" t="inlineStr">
        <is>
          <t>GALDIVA</t>
        </is>
      </c>
      <c r="G170" t="inlineStr">
        <is>
          <t>50</t>
        </is>
      </c>
      <c r="H170" t="inlineStr">
        <is>
          <t>Tablet</t>
        </is>
      </c>
      <c r="I170" t="n">
        <v>60</v>
      </c>
      <c r="J170" t="n">
        <v>66.5</v>
      </c>
      <c r="K170" t="inlineStr">
        <is>
          <t>SAR</t>
        </is>
      </c>
      <c r="L170" s="5">
        <f>IF(AND(ISNUMBER(I170),I170&gt;0),J170/I170,"")</f>
        <v/>
      </c>
      <c r="M170" s="5">
        <f>IF(L170="","",L170/IF(K170="SAR",Inputs!$B$1,Inputs!$B$2))</f>
        <v/>
      </c>
      <c r="N170" t="inlineStr">
        <is>
          <t>Generic or other</t>
        </is>
      </c>
      <c r="O170" t="inlineStr">
        <is>
          <t>Soul Pharma</t>
        </is>
      </c>
      <c r="P170" t="inlineStr">
        <is>
          <t>1609260514</t>
        </is>
      </c>
    </row>
    <row r="171">
      <c r="A171" t="inlineStr">
        <is>
          <t>Saudi Arabia</t>
        </is>
      </c>
      <c r="B171" t="inlineStr">
        <is>
          <t>A10BH</t>
        </is>
      </c>
      <c r="C171" t="inlineStr">
        <is>
          <t>DPP-4 inhibitors</t>
        </is>
      </c>
      <c r="D171" t="inlineStr">
        <is>
          <t>VILDAGLIPTIN</t>
        </is>
      </c>
      <c r="E171" t="inlineStr">
        <is>
          <t>Glypvilo</t>
        </is>
      </c>
      <c r="F171" t="inlineStr">
        <is>
          <t>GLYPVILO</t>
        </is>
      </c>
      <c r="G171" t="inlineStr">
        <is>
          <t>50</t>
        </is>
      </c>
      <c r="H171" t="inlineStr">
        <is>
          <t>Tablet</t>
        </is>
      </c>
      <c r="I171" t="n">
        <v>30</v>
      </c>
      <c r="J171" t="n">
        <v>33.25</v>
      </c>
      <c r="K171" t="inlineStr">
        <is>
          <t>SAR</t>
        </is>
      </c>
      <c r="L171" s="5">
        <f>IF(AND(ISNUMBER(I171),I171&gt;0),J171/I171,"")</f>
        <v/>
      </c>
      <c r="M171" s="5">
        <f>IF(L171="","",L171/IF(K171="SAR",Inputs!$B$1,Inputs!$B$2))</f>
        <v/>
      </c>
      <c r="N171" t="inlineStr">
        <is>
          <t>Generic or other</t>
        </is>
      </c>
      <c r="O171" t="inlineStr">
        <is>
          <t>KRKA D D NOVO MESTO</t>
        </is>
      </c>
      <c r="P171" t="inlineStr">
        <is>
          <t>2809260593</t>
        </is>
      </c>
    </row>
    <row r="172">
      <c r="A172" t="inlineStr">
        <is>
          <t>Saudi Arabia</t>
        </is>
      </c>
      <c r="B172" t="inlineStr">
        <is>
          <t>A10BH</t>
        </is>
      </c>
      <c r="C172" t="inlineStr">
        <is>
          <t>DPP-4 inhibitors</t>
        </is>
      </c>
      <c r="D172" t="inlineStr">
        <is>
          <t>VILDAGLIPTIN</t>
        </is>
      </c>
      <c r="E172" t="inlineStr">
        <is>
          <t>VILTIN 50 mg Tablet</t>
        </is>
      </c>
      <c r="F172" t="inlineStr">
        <is>
          <t>VILTIN</t>
        </is>
      </c>
      <c r="G172" t="inlineStr">
        <is>
          <t>50</t>
        </is>
      </c>
      <c r="H172" t="inlineStr">
        <is>
          <t>Tablet</t>
        </is>
      </c>
      <c r="I172" t="n">
        <v>28</v>
      </c>
      <c r="J172" t="n">
        <v>31.05</v>
      </c>
      <c r="K172" t="inlineStr">
        <is>
          <t>SAR</t>
        </is>
      </c>
      <c r="L172" s="5">
        <f>IF(AND(ISNUMBER(I172),I172&gt;0),J172/I172,"")</f>
        <v/>
      </c>
      <c r="M172" s="5">
        <f>IF(L172="","",L172/IF(K172="SAR",Inputs!$B$1,Inputs!$B$2))</f>
        <v/>
      </c>
      <c r="N172" t="inlineStr">
        <is>
          <t>Generic or other</t>
        </is>
      </c>
      <c r="O172" t="inlineStr">
        <is>
          <t>Pharma International Co.</t>
        </is>
      </c>
      <c r="P172" t="inlineStr">
        <is>
          <t>0310234289</t>
        </is>
      </c>
    </row>
    <row r="173">
      <c r="A173" t="inlineStr">
        <is>
          <t>Saudi Arabia</t>
        </is>
      </c>
      <c r="B173" t="inlineStr">
        <is>
          <t>A10BH</t>
        </is>
      </c>
      <c r="C173" t="inlineStr">
        <is>
          <t>DPP-4 inhibitors</t>
        </is>
      </c>
      <c r="D173" t="inlineStr">
        <is>
          <t>VILDAGLIPTIN</t>
        </is>
      </c>
      <c r="E173" t="inlineStr">
        <is>
          <t>Vtreat</t>
        </is>
      </c>
      <c r="F173" t="inlineStr">
        <is>
          <t>VTREAT</t>
        </is>
      </c>
      <c r="G173" t="inlineStr">
        <is>
          <t>50</t>
        </is>
      </c>
      <c r="H173" t="inlineStr">
        <is>
          <t>Tablet</t>
        </is>
      </c>
      <c r="I173" t="n">
        <v>28</v>
      </c>
      <c r="J173" t="n">
        <v>31.05</v>
      </c>
      <c r="K173" t="inlineStr">
        <is>
          <t>SAR</t>
        </is>
      </c>
      <c r="L173" s="5">
        <f>IF(AND(ISNUMBER(I173),I173&gt;0),J173/I173,"")</f>
        <v/>
      </c>
      <c r="M173" s="5">
        <f>IF(L173="","",L173/IF(K173="SAR",Inputs!$B$1,Inputs!$B$2))</f>
        <v/>
      </c>
      <c r="N173" t="inlineStr">
        <is>
          <t>Generic or other</t>
        </is>
      </c>
      <c r="O173" t="inlineStr">
        <is>
          <t>Spectro Pharma</t>
        </is>
      </c>
      <c r="P173" t="inlineStr">
        <is>
          <t>2111246315</t>
        </is>
      </c>
    </row>
    <row r="174">
      <c r="A174" t="inlineStr">
        <is>
          <t>Saudi Arabia</t>
        </is>
      </c>
      <c r="B174" t="inlineStr">
        <is>
          <t>A10BH</t>
        </is>
      </c>
      <c r="C174" t="inlineStr">
        <is>
          <t>DPP-4 inhibitors</t>
        </is>
      </c>
      <c r="D174" t="inlineStr">
        <is>
          <t>VILDAGLIPTIN</t>
        </is>
      </c>
      <c r="E174" t="inlineStr">
        <is>
          <t>VALDATIN 50MG TABLET</t>
        </is>
      </c>
      <c r="F174" t="inlineStr">
        <is>
          <t>VALDATIN</t>
        </is>
      </c>
      <c r="G174" t="inlineStr">
        <is>
          <t>50</t>
        </is>
      </c>
      <c r="H174" t="inlineStr">
        <is>
          <t>Tablet</t>
        </is>
      </c>
      <c r="I174" t="n">
        <v>28</v>
      </c>
      <c r="J174" t="n">
        <v>33.25</v>
      </c>
      <c r="K174" t="inlineStr">
        <is>
          <t>SAR</t>
        </is>
      </c>
      <c r="L174" s="5">
        <f>IF(AND(ISNUMBER(I174),I174&gt;0),J174/I174,"")</f>
        <v/>
      </c>
      <c r="M174" s="5">
        <f>IF(L174="","",L174/IF(K174="SAR",Inputs!$B$1,Inputs!$B$2))</f>
        <v/>
      </c>
      <c r="N174" t="inlineStr">
        <is>
          <t>Generic or other</t>
        </is>
      </c>
      <c r="O174" t="inlineStr">
        <is>
          <t>SPIMACO ADDWAEIH</t>
        </is>
      </c>
      <c r="P174" t="inlineStr">
        <is>
          <t>1007257741</t>
        </is>
      </c>
    </row>
    <row r="175">
      <c r="A175" t="inlineStr">
        <is>
          <t>Saudi Arabia</t>
        </is>
      </c>
      <c r="B175" t="inlineStr">
        <is>
          <t>A10BH</t>
        </is>
      </c>
      <c r="C175" t="inlineStr">
        <is>
          <t>DPP-4 inhibitors</t>
        </is>
      </c>
      <c r="D175" t="inlineStr">
        <is>
          <t>VILDAGLIPTIN</t>
        </is>
      </c>
      <c r="E175" t="inlineStr">
        <is>
          <t>VALDATIN 50MG TABLET</t>
        </is>
      </c>
      <c r="F175" t="inlineStr">
        <is>
          <t>VALDATIN</t>
        </is>
      </c>
      <c r="G175" t="inlineStr">
        <is>
          <t>50</t>
        </is>
      </c>
      <c r="H175" t="inlineStr">
        <is>
          <t>Tablet</t>
        </is>
      </c>
      <c r="I175" t="n">
        <v>56</v>
      </c>
      <c r="J175" t="n">
        <v>66.5</v>
      </c>
      <c r="K175" t="inlineStr">
        <is>
          <t>SAR</t>
        </is>
      </c>
      <c r="L175" s="5">
        <f>IF(AND(ISNUMBER(I175),I175&gt;0),J175/I175,"")</f>
        <v/>
      </c>
      <c r="M175" s="5">
        <f>IF(L175="","",L175/IF(K175="SAR",Inputs!$B$1,Inputs!$B$2))</f>
        <v/>
      </c>
      <c r="N175" t="inlineStr">
        <is>
          <t>Generic or other</t>
        </is>
      </c>
      <c r="O175" t="inlineStr">
        <is>
          <t>SPIMACO ADDWAEIH</t>
        </is>
      </c>
      <c r="P175" t="inlineStr">
        <is>
          <t>1007257742</t>
        </is>
      </c>
    </row>
    <row r="176">
      <c r="A176" t="inlineStr">
        <is>
          <t>Saudi Arabia</t>
        </is>
      </c>
      <c r="B176" t="inlineStr">
        <is>
          <t>A10BH</t>
        </is>
      </c>
      <c r="C176" t="inlineStr">
        <is>
          <t>DPP-4 inhibitors</t>
        </is>
      </c>
      <c r="D176" t="inlineStr">
        <is>
          <t>VILDAGLIPTIN</t>
        </is>
      </c>
      <c r="E176" t="inlineStr">
        <is>
          <t>GAVILDA 50MG TABLET     28S</t>
        </is>
      </c>
      <c r="F176" t="inlineStr">
        <is>
          <t>GAVILDA</t>
        </is>
      </c>
      <c r="G176" t="inlineStr">
        <is>
          <t>50</t>
        </is>
      </c>
      <c r="H176" t="inlineStr">
        <is>
          <t>Tablet</t>
        </is>
      </c>
      <c r="I176" t="n">
        <v>28</v>
      </c>
      <c r="J176" t="n">
        <v>33.25</v>
      </c>
      <c r="K176" t="inlineStr">
        <is>
          <t>SAR</t>
        </is>
      </c>
      <c r="L176" s="5">
        <f>IF(AND(ISNUMBER(I176),I176&gt;0),J176/I176,"")</f>
        <v/>
      </c>
      <c r="M176" s="5">
        <f>IF(L176="","",L176/IF(K176="SAR",Inputs!$B$1,Inputs!$B$2))</f>
        <v/>
      </c>
      <c r="N176" t="inlineStr">
        <is>
          <t>Generic or other</t>
        </is>
      </c>
      <c r="O176" t="inlineStr">
        <is>
          <t>Tabuk Pharmaceutical Manufacturing Company</t>
        </is>
      </c>
      <c r="P176" t="inlineStr">
        <is>
          <t>0810258361</t>
        </is>
      </c>
    </row>
    <row r="177">
      <c r="A177" t="inlineStr">
        <is>
          <t>Saudi Arabia</t>
        </is>
      </c>
      <c r="B177" t="inlineStr">
        <is>
          <t>A10BH</t>
        </is>
      </c>
      <c r="C177" t="inlineStr">
        <is>
          <t>DPP-4 inhibitors</t>
        </is>
      </c>
      <c r="D177" t="inlineStr">
        <is>
          <t>VILDAGLIPTIN</t>
        </is>
      </c>
      <c r="E177" t="inlineStr">
        <is>
          <t>GAVILDA 50MG TABLET      56S</t>
        </is>
      </c>
      <c r="F177" t="inlineStr">
        <is>
          <t>GAVILDA</t>
        </is>
      </c>
      <c r="G177" t="inlineStr">
        <is>
          <t>50</t>
        </is>
      </c>
      <c r="H177" t="inlineStr">
        <is>
          <t>Tablet</t>
        </is>
      </c>
      <c r="I177" t="n">
        <v>56</v>
      </c>
      <c r="J177" t="n">
        <v>66.5</v>
      </c>
      <c r="K177" t="inlineStr">
        <is>
          <t>SAR</t>
        </is>
      </c>
      <c r="L177" s="5">
        <f>IF(AND(ISNUMBER(I177),I177&gt;0),J177/I177,"")</f>
        <v/>
      </c>
      <c r="M177" s="5">
        <f>IF(L177="","",L177/IF(K177="SAR",Inputs!$B$1,Inputs!$B$2))</f>
        <v/>
      </c>
      <c r="N177" t="inlineStr">
        <is>
          <t>Generic or other</t>
        </is>
      </c>
      <c r="O177" t="inlineStr">
        <is>
          <t>Tabuk Pharmaceutical Manufacturing Company</t>
        </is>
      </c>
      <c r="P177" t="inlineStr">
        <is>
          <t>0810258376</t>
        </is>
      </c>
    </row>
    <row r="178">
      <c r="A178" t="inlineStr">
        <is>
          <t>Saudi Arabia</t>
        </is>
      </c>
      <c r="B178" t="inlineStr">
        <is>
          <t>A10BH</t>
        </is>
      </c>
      <c r="C178" t="inlineStr">
        <is>
          <t>DPP-4 inhibitors</t>
        </is>
      </c>
      <c r="D178" t="inlineStr">
        <is>
          <t>VILDAGLIPTIN</t>
        </is>
      </c>
      <c r="E178" t="inlineStr">
        <is>
          <t>Vdia</t>
        </is>
      </c>
      <c r="F178" t="inlineStr">
        <is>
          <t>VDIA</t>
        </is>
      </c>
      <c r="G178" t="inlineStr">
        <is>
          <t>50</t>
        </is>
      </c>
      <c r="H178" t="inlineStr">
        <is>
          <t>Tablet</t>
        </is>
      </c>
      <c r="I178" t="n">
        <v>28</v>
      </c>
      <c r="J178" t="n">
        <v>33.25</v>
      </c>
      <c r="K178" t="inlineStr">
        <is>
          <t>SAR</t>
        </is>
      </c>
      <c r="L178" s="5">
        <f>IF(AND(ISNUMBER(I178),I178&gt;0),J178/I178,"")</f>
        <v/>
      </c>
      <c r="M178" s="5">
        <f>IF(L178="","",L178/IF(K178="SAR",Inputs!$B$1,Inputs!$B$2))</f>
        <v/>
      </c>
      <c r="N178" t="inlineStr">
        <is>
          <t>Generic or other</t>
        </is>
      </c>
      <c r="O178" t="inlineStr">
        <is>
          <t>ALPHA PHARMA INDUSTRY</t>
        </is>
      </c>
      <c r="P178" t="inlineStr">
        <is>
          <t>1212200324</t>
        </is>
      </c>
    </row>
    <row r="179">
      <c r="A179" t="inlineStr">
        <is>
          <t>Saudi Arabia</t>
        </is>
      </c>
      <c r="B179" t="inlineStr">
        <is>
          <t>A10BH</t>
        </is>
      </c>
      <c r="C179" t="inlineStr">
        <is>
          <t>DPP-4 inhibitors</t>
        </is>
      </c>
      <c r="D179" t="inlineStr">
        <is>
          <t>VILDAGLIPTIN</t>
        </is>
      </c>
      <c r="E179" t="inlineStr">
        <is>
          <t>Vdia</t>
        </is>
      </c>
      <c r="F179" t="inlineStr">
        <is>
          <t>VDIA</t>
        </is>
      </c>
      <c r="G179" t="inlineStr">
        <is>
          <t>50</t>
        </is>
      </c>
      <c r="H179" t="inlineStr">
        <is>
          <t>Tablet</t>
        </is>
      </c>
      <c r="I179" t="n">
        <v>56</v>
      </c>
      <c r="J179" t="n">
        <v>66.5</v>
      </c>
      <c r="K179" t="inlineStr">
        <is>
          <t>SAR</t>
        </is>
      </c>
      <c r="L179" s="5">
        <f>IF(AND(ISNUMBER(I179),I179&gt;0),J179/I179,"")</f>
        <v/>
      </c>
      <c r="M179" s="5">
        <f>IF(L179="","",L179/IF(K179="SAR",Inputs!$B$1,Inputs!$B$2))</f>
        <v/>
      </c>
      <c r="N179" t="inlineStr">
        <is>
          <t>Generic or other</t>
        </is>
      </c>
      <c r="O179" t="inlineStr">
        <is>
          <t>ALPHA PHARMA INDUSTRY</t>
        </is>
      </c>
      <c r="P179" t="inlineStr">
        <is>
          <t>1212200325</t>
        </is>
      </c>
    </row>
    <row r="180">
      <c r="A180" t="inlineStr">
        <is>
          <t>Saudi Arabia</t>
        </is>
      </c>
      <c r="B180" t="inlineStr">
        <is>
          <t>A10BH</t>
        </is>
      </c>
      <c r="C180" t="inlineStr">
        <is>
          <t>DPP-4 inhibitors</t>
        </is>
      </c>
      <c r="D180" t="inlineStr">
        <is>
          <t>VILDAGLIPTIN</t>
        </is>
      </c>
      <c r="E180" t="inlineStr">
        <is>
          <t>VILDATIN 50 mg Tablet</t>
        </is>
      </c>
      <c r="F180" t="inlineStr">
        <is>
          <t>VILDATIN</t>
        </is>
      </c>
      <c r="G180" t="inlineStr">
        <is>
          <t>50</t>
        </is>
      </c>
      <c r="H180" t="inlineStr">
        <is>
          <t>Tablet</t>
        </is>
      </c>
      <c r="I180" t="n">
        <v>60</v>
      </c>
      <c r="J180" t="n">
        <v>79.15000000000001</v>
      </c>
      <c r="K180" t="inlineStr">
        <is>
          <t>SAR</t>
        </is>
      </c>
      <c r="L180" s="5">
        <f>IF(AND(ISNUMBER(I180),I180&gt;0),J180/I180,"")</f>
        <v/>
      </c>
      <c r="M180" s="5">
        <f>IF(L180="","",L180/IF(K180="SAR",Inputs!$B$1,Inputs!$B$2))</f>
        <v/>
      </c>
      <c r="N180" t="inlineStr">
        <is>
          <t>Generic or other</t>
        </is>
      </c>
      <c r="O180" t="inlineStr">
        <is>
          <t>Med City Pharma</t>
        </is>
      </c>
      <c r="P180" t="inlineStr">
        <is>
          <t>1309234202</t>
        </is>
      </c>
    </row>
    <row r="181">
      <c r="A181" t="inlineStr">
        <is>
          <t>Saudi Arabia</t>
        </is>
      </c>
      <c r="B181" t="inlineStr">
        <is>
          <t>A10BH</t>
        </is>
      </c>
      <c r="C181" t="inlineStr">
        <is>
          <t>DPP-4 inhibitors</t>
        </is>
      </c>
      <c r="D181" t="inlineStr">
        <is>
          <t>VILDAGLIPTIN</t>
        </is>
      </c>
      <c r="E181" t="inlineStr">
        <is>
          <t>VILDATIN 50 mg Tablet</t>
        </is>
      </c>
      <c r="F181" t="inlineStr">
        <is>
          <t>VILDATIN</t>
        </is>
      </c>
      <c r="G181" t="inlineStr">
        <is>
          <t>50</t>
        </is>
      </c>
      <c r="H181" t="inlineStr">
        <is>
          <t>Tablet</t>
        </is>
      </c>
      <c r="I181" t="n">
        <v>28</v>
      </c>
      <c r="J181" t="n">
        <v>36.95</v>
      </c>
      <c r="K181" t="inlineStr">
        <is>
          <t>SAR</t>
        </is>
      </c>
      <c r="L181" s="5">
        <f>IF(AND(ISNUMBER(I181),I181&gt;0),J181/I181,"")</f>
        <v/>
      </c>
      <c r="M181" s="5">
        <f>IF(L181="","",L181/IF(K181="SAR",Inputs!$B$1,Inputs!$B$2))</f>
        <v/>
      </c>
      <c r="N181" t="inlineStr">
        <is>
          <t>Generic or other</t>
        </is>
      </c>
      <c r="O181" t="inlineStr">
        <is>
          <t>Med City Pharma</t>
        </is>
      </c>
      <c r="P181" t="inlineStr">
        <is>
          <t>1309234201</t>
        </is>
      </c>
    </row>
    <row r="182">
      <c r="A182" t="inlineStr">
        <is>
          <t>Saudi Arabia</t>
        </is>
      </c>
      <c r="B182" t="inlineStr">
        <is>
          <t>A10BH</t>
        </is>
      </c>
      <c r="C182" t="inlineStr">
        <is>
          <t>DPP-4 inhibitors</t>
        </is>
      </c>
      <c r="D182" t="inlineStr">
        <is>
          <t>VILDAGLIPTIN</t>
        </is>
      </c>
      <c r="E182" t="inlineStr">
        <is>
          <t>Vtreat Met</t>
        </is>
      </c>
      <c r="F182" t="inlineStr">
        <is>
          <t>VTREAT</t>
        </is>
      </c>
      <c r="G182" t="inlineStr">
        <is>
          <t>50,850</t>
        </is>
      </c>
      <c r="H182" t="inlineStr">
        <is>
          <t>Film-coated tablet</t>
        </is>
      </c>
      <c r="I182" t="n">
        <v>60</v>
      </c>
      <c r="J182" t="n">
        <v>80.34999999999999</v>
      </c>
      <c r="K182" t="inlineStr">
        <is>
          <t>SAR</t>
        </is>
      </c>
      <c r="L182" s="5">
        <f>IF(AND(ISNUMBER(I182),I182&gt;0),J182/I182,"")</f>
        <v/>
      </c>
      <c r="M182" s="5">
        <f>IF(L182="","",L182/IF(K182="SAR",Inputs!$B$1,Inputs!$B$2))</f>
        <v/>
      </c>
      <c r="N182" t="inlineStr">
        <is>
          <t>Generic or other</t>
        </is>
      </c>
      <c r="O182" t="inlineStr">
        <is>
          <t>Spectro Pharma</t>
        </is>
      </c>
      <c r="P182" t="inlineStr">
        <is>
          <t>2108258085</t>
        </is>
      </c>
    </row>
    <row r="183">
      <c r="A183" t="inlineStr">
        <is>
          <t>Saudi Arabia</t>
        </is>
      </c>
      <c r="B183" t="inlineStr">
        <is>
          <t>A10BH</t>
        </is>
      </c>
      <c r="C183" t="inlineStr">
        <is>
          <t>DPP-4 inhibitors</t>
        </is>
      </c>
      <c r="D183" t="inlineStr">
        <is>
          <t>VILDAGLIPTIN</t>
        </is>
      </c>
      <c r="E183" t="inlineStr">
        <is>
          <t>Vtreat Met</t>
        </is>
      </c>
      <c r="F183" t="inlineStr">
        <is>
          <t>VTREAT</t>
        </is>
      </c>
      <c r="G183" t="inlineStr">
        <is>
          <t>50,1000</t>
        </is>
      </c>
      <c r="H183" t="inlineStr">
        <is>
          <t>Film-coated tablet</t>
        </is>
      </c>
      <c r="I183" t="n">
        <v>60</v>
      </c>
      <c r="J183" t="n">
        <v>84.59999999999999</v>
      </c>
      <c r="K183" t="inlineStr">
        <is>
          <t>SAR</t>
        </is>
      </c>
      <c r="L183" s="5">
        <f>IF(AND(ISNUMBER(I183),I183&gt;0),J183/I183,"")</f>
        <v/>
      </c>
      <c r="M183" s="5">
        <f>IF(L183="","",L183/IF(K183="SAR",Inputs!$B$1,Inputs!$B$2))</f>
        <v/>
      </c>
      <c r="N183" t="inlineStr">
        <is>
          <t>Generic or other</t>
        </is>
      </c>
      <c r="O183" t="inlineStr">
        <is>
          <t>Spectro Pharma</t>
        </is>
      </c>
      <c r="P183" t="inlineStr">
        <is>
          <t>2108258086</t>
        </is>
      </c>
    </row>
    <row r="184">
      <c r="A184" t="inlineStr">
        <is>
          <t>Saudi Arabia</t>
        </is>
      </c>
      <c r="B184" t="inlineStr">
        <is>
          <t>A10BH</t>
        </is>
      </c>
      <c r="C184" t="inlineStr">
        <is>
          <t>DPP-4 inhibitors</t>
        </is>
      </c>
      <c r="D184" t="inlineStr">
        <is>
          <t>VILDAGLIPTIN</t>
        </is>
      </c>
      <c r="E184" t="inlineStr">
        <is>
          <t>JALRA 50 mg tablet</t>
        </is>
      </c>
      <c r="F184" t="inlineStr">
        <is>
          <t>JALRA</t>
        </is>
      </c>
      <c r="G184" t="inlineStr">
        <is>
          <t>50</t>
        </is>
      </c>
      <c r="H184" t="inlineStr">
        <is>
          <t>Tablet</t>
        </is>
      </c>
      <c r="I184" t="n">
        <v>28</v>
      </c>
      <c r="J184" t="n">
        <v>45.6</v>
      </c>
      <c r="K184" t="inlineStr">
        <is>
          <t>SAR</t>
        </is>
      </c>
      <c r="L184" s="5">
        <f>IF(AND(ISNUMBER(I184),I184&gt;0),J184/I184,"")</f>
        <v/>
      </c>
      <c r="M184" s="5">
        <f>IF(L184="","",L184/IF(K184="SAR",Inputs!$B$1,Inputs!$B$2))</f>
        <v/>
      </c>
      <c r="N184" t="inlineStr">
        <is>
          <t>Generic or other</t>
        </is>
      </c>
      <c r="O184" t="inlineStr">
        <is>
          <t>SAJA-SAUDI ARABIAN JAPANESE PHARMACEUTICAL CO</t>
        </is>
      </c>
      <c r="P184" t="inlineStr">
        <is>
          <t>2210258467</t>
        </is>
      </c>
    </row>
    <row r="185">
      <c r="A185" t="inlineStr">
        <is>
          <t>Saudi Arabia</t>
        </is>
      </c>
      <c r="B185" t="inlineStr">
        <is>
          <t>A10BH</t>
        </is>
      </c>
      <c r="C185" t="inlineStr">
        <is>
          <t>DPP-4 inhibitors</t>
        </is>
      </c>
      <c r="D185" t="inlineStr">
        <is>
          <t>VILDAGLIPTIN</t>
        </is>
      </c>
      <c r="E185" t="inlineStr">
        <is>
          <t>JALRA 50 mg tablet</t>
        </is>
      </c>
      <c r="F185" t="inlineStr">
        <is>
          <t>JALRA</t>
        </is>
      </c>
      <c r="G185" t="inlineStr">
        <is>
          <t>50</t>
        </is>
      </c>
      <c r="H185" t="inlineStr">
        <is>
          <t>Tablet</t>
        </is>
      </c>
      <c r="I185" t="n">
        <v>56</v>
      </c>
      <c r="J185" t="n">
        <v>91.2</v>
      </c>
      <c r="K185" t="inlineStr">
        <is>
          <t>SAR</t>
        </is>
      </c>
      <c r="L185" s="5">
        <f>IF(AND(ISNUMBER(I185),I185&gt;0),J185/I185,"")</f>
        <v/>
      </c>
      <c r="M185" s="5">
        <f>IF(L185="","",L185/IF(K185="SAR",Inputs!$B$1,Inputs!$B$2))</f>
        <v/>
      </c>
      <c r="N185" t="inlineStr">
        <is>
          <t>Generic or other</t>
        </is>
      </c>
      <c r="O185" t="inlineStr">
        <is>
          <t>SAJA-SAUDI ARABIAN JAPANESE PHARMACEUTICAL CO</t>
        </is>
      </c>
      <c r="P185" t="inlineStr">
        <is>
          <t>2210258468</t>
        </is>
      </c>
    </row>
    <row r="186">
      <c r="A186" t="inlineStr">
        <is>
          <t>Saudi Arabia</t>
        </is>
      </c>
      <c r="B186" t="inlineStr">
        <is>
          <t>A10BH</t>
        </is>
      </c>
      <c r="C186" t="inlineStr">
        <is>
          <t>DPP-4 inhibitors</t>
        </is>
      </c>
      <c r="D186" t="inlineStr">
        <is>
          <t>VILDAGLIPTIN</t>
        </is>
      </c>
      <c r="E186" t="inlineStr">
        <is>
          <t>GALVUS 50MG TABLETS</t>
        </is>
      </c>
      <c r="F186" t="inlineStr">
        <is>
          <t>GALVUS</t>
        </is>
      </c>
      <c r="G186" t="inlineStr">
        <is>
          <t>50</t>
        </is>
      </c>
      <c r="H186" t="inlineStr">
        <is>
          <t>Tablet</t>
        </is>
      </c>
      <c r="I186" t="n">
        <v>28</v>
      </c>
      <c r="J186" t="n">
        <v>56.1</v>
      </c>
      <c r="K186" t="inlineStr">
        <is>
          <t>SAR</t>
        </is>
      </c>
      <c r="L186" s="5">
        <f>IF(AND(ISNUMBER(I186),I186&gt;0),J186/I186,"")</f>
        <v/>
      </c>
      <c r="M186" s="5">
        <f>IF(L186="","",L186/IF(K186="SAR",Inputs!$B$1,Inputs!$B$2))</f>
        <v/>
      </c>
      <c r="N186" t="inlineStr">
        <is>
          <t>Originator</t>
        </is>
      </c>
      <c r="O186" t="inlineStr">
        <is>
          <t>NOVARTIS</t>
        </is>
      </c>
      <c r="P186" t="inlineStr">
        <is>
          <t>0910234317</t>
        </is>
      </c>
    </row>
    <row r="187">
      <c r="A187" t="inlineStr">
        <is>
          <t>Saudi Arabia</t>
        </is>
      </c>
      <c r="B187" t="inlineStr">
        <is>
          <t>A10BH</t>
        </is>
      </c>
      <c r="C187" t="inlineStr">
        <is>
          <t>DPP-4 inhibitors</t>
        </is>
      </c>
      <c r="D187" t="inlineStr">
        <is>
          <t>VILDAGLIPTIN</t>
        </is>
      </c>
      <c r="E187" t="inlineStr">
        <is>
          <t>GALVUS 50MG TABLETS</t>
        </is>
      </c>
      <c r="F187" t="inlineStr">
        <is>
          <t>GALVUS</t>
        </is>
      </c>
      <c r="G187" t="inlineStr">
        <is>
          <t>50</t>
        </is>
      </c>
      <c r="H187" t="inlineStr">
        <is>
          <t>Tablet</t>
        </is>
      </c>
      <c r="I187" t="n">
        <v>56</v>
      </c>
      <c r="J187" t="n">
        <v>112.3</v>
      </c>
      <c r="K187" t="inlineStr">
        <is>
          <t>SAR</t>
        </is>
      </c>
      <c r="L187" s="5">
        <f>IF(AND(ISNUMBER(I187),I187&gt;0),J187/I187,"")</f>
        <v/>
      </c>
      <c r="M187" s="5">
        <f>IF(L187="","",L187/IF(K187="SAR",Inputs!$B$1,Inputs!$B$2))</f>
        <v/>
      </c>
      <c r="N187" t="inlineStr">
        <is>
          <t>Originator</t>
        </is>
      </c>
      <c r="O187" t="inlineStr">
        <is>
          <t>NOVARTIS</t>
        </is>
      </c>
      <c r="P187" t="inlineStr">
        <is>
          <t>0910234319</t>
        </is>
      </c>
    </row>
    <row r="188">
      <c r="A188" t="inlineStr">
        <is>
          <t>Saudi Arabia</t>
        </is>
      </c>
      <c r="B188" t="inlineStr">
        <is>
          <t>A10BK</t>
        </is>
      </c>
      <c r="C188" t="inlineStr">
        <is>
          <t>SGLT2 inhibitors</t>
        </is>
      </c>
      <c r="D188" t="inlineStr">
        <is>
          <t>DAPAGLIFLOZIN</t>
        </is>
      </c>
      <c r="E188" t="inlineStr">
        <is>
          <t>Volzamet XR</t>
        </is>
      </c>
      <c r="F188" t="inlineStr">
        <is>
          <t>VOLZAMET XR</t>
        </is>
      </c>
      <c r="G188" t="inlineStr">
        <is>
          <t>5/1000</t>
        </is>
      </c>
      <c r="H188" t="inlineStr">
        <is>
          <t>Film-coated tablet</t>
        </is>
      </c>
      <c r="I188" t="n">
        <v>60</v>
      </c>
      <c r="J188" t="n">
        <v>109.7</v>
      </c>
      <c r="K188" t="inlineStr">
        <is>
          <t>SAR</t>
        </is>
      </c>
      <c r="L188" s="5">
        <f>IF(AND(ISNUMBER(I188),I188&gt;0),J188/I188,"")</f>
        <v/>
      </c>
      <c r="M188" s="5">
        <f>IF(L188="","",L188/IF(K188="SAR",Inputs!$B$1,Inputs!$B$2))</f>
        <v/>
      </c>
      <c r="N188" t="inlineStr">
        <is>
          <t>Generic or other</t>
        </is>
      </c>
      <c r="O188" t="inlineStr">
        <is>
          <t>Cooper Pharma Arabia</t>
        </is>
      </c>
      <c r="P188" t="inlineStr">
        <is>
          <t>2601269019</t>
        </is>
      </c>
    </row>
    <row r="189">
      <c r="A189" t="inlineStr">
        <is>
          <t>Saudi Arabia</t>
        </is>
      </c>
      <c r="B189" t="inlineStr">
        <is>
          <t>A10BK</t>
        </is>
      </c>
      <c r="C189" t="inlineStr">
        <is>
          <t>SGLT2 inhibitors</t>
        </is>
      </c>
      <c r="D189" t="inlineStr">
        <is>
          <t>DAPAGLIFLOZIN</t>
        </is>
      </c>
      <c r="E189" t="inlineStr">
        <is>
          <t>Metflozin XR</t>
        </is>
      </c>
      <c r="F189" t="inlineStr">
        <is>
          <t>METFLOZIN XR</t>
        </is>
      </c>
      <c r="G189" t="inlineStr">
        <is>
          <t>5,1000</t>
        </is>
      </c>
      <c r="H189" t="inlineStr">
        <is>
          <t>Film-coated tablet</t>
        </is>
      </c>
      <c r="I189" t="n">
        <v>30</v>
      </c>
      <c r="J189" t="n">
        <v>54.85</v>
      </c>
      <c r="K189" t="inlineStr">
        <is>
          <t>SAR</t>
        </is>
      </c>
      <c r="L189" s="5">
        <f>IF(AND(ISNUMBER(I189),I189&gt;0),J189/I189,"")</f>
        <v/>
      </c>
      <c r="M189" s="5">
        <f>IF(L189="","",L189/IF(K189="SAR",Inputs!$B$1,Inputs!$B$2))</f>
        <v/>
      </c>
      <c r="N189" t="inlineStr">
        <is>
          <t>Generic or other</t>
        </is>
      </c>
      <c r="O189" t="inlineStr">
        <is>
          <t>SAUDI PHARMACEUTICAL INDUSTRIES</t>
        </is>
      </c>
      <c r="P189" t="inlineStr">
        <is>
          <t>3003269329</t>
        </is>
      </c>
    </row>
    <row r="190">
      <c r="A190" t="inlineStr">
        <is>
          <t>Saudi Arabia</t>
        </is>
      </c>
      <c r="B190" t="inlineStr">
        <is>
          <t>A10BK</t>
        </is>
      </c>
      <c r="C190" t="inlineStr">
        <is>
          <t>SGLT2 inhibitors</t>
        </is>
      </c>
      <c r="D190" t="inlineStr">
        <is>
          <t>DAPAGLIFLOZIN</t>
        </is>
      </c>
      <c r="E190" t="inlineStr">
        <is>
          <t>Dezeroga-Met</t>
        </is>
      </c>
      <c r="F190" t="inlineStr">
        <is>
          <t>DEZEROGA</t>
        </is>
      </c>
      <c r="G190" t="inlineStr">
        <is>
          <t>5,1000</t>
        </is>
      </c>
      <c r="H190" t="inlineStr">
        <is>
          <t>Prolonged-release film-coated tablet</t>
        </is>
      </c>
      <c r="I190" t="n">
        <v>56</v>
      </c>
      <c r="J190" t="n">
        <v>110.9</v>
      </c>
      <c r="K190" t="inlineStr">
        <is>
          <t>SAR</t>
        </is>
      </c>
      <c r="L190" s="5">
        <f>IF(AND(ISNUMBER(I190),I190&gt;0),J190/I190,"")</f>
        <v/>
      </c>
      <c r="M190" s="5">
        <f>IF(L190="","",L190/IF(K190="SAR",Inputs!$B$1,Inputs!$B$2))</f>
        <v/>
      </c>
      <c r="N190" t="inlineStr">
        <is>
          <t>Generic or other</t>
        </is>
      </c>
      <c r="O190" t="inlineStr">
        <is>
          <t>Med City Pharma</t>
        </is>
      </c>
      <c r="P190" t="inlineStr">
        <is>
          <t>2511258649</t>
        </is>
      </c>
    </row>
    <row r="191">
      <c r="A191" t="inlineStr">
        <is>
          <t>Saudi Arabia</t>
        </is>
      </c>
      <c r="B191" t="inlineStr">
        <is>
          <t>A10BK</t>
        </is>
      </c>
      <c r="C191" t="inlineStr">
        <is>
          <t>SGLT2 inhibitors</t>
        </is>
      </c>
      <c r="D191" t="inlineStr">
        <is>
          <t>DAPAGLIFLOZIN</t>
        </is>
      </c>
      <c r="E191" t="inlineStr">
        <is>
          <t>Dapagloz</t>
        </is>
      </c>
      <c r="F191" t="inlineStr">
        <is>
          <t>DAPAGLOZ</t>
        </is>
      </c>
      <c r="G191" t="inlineStr">
        <is>
          <t>5</t>
        </is>
      </c>
      <c r="H191" t="inlineStr">
        <is>
          <t>Film-coated tablet</t>
        </is>
      </c>
      <c r="I191" t="n">
        <v>30</v>
      </c>
      <c r="J191" t="n">
        <v>65.3</v>
      </c>
      <c r="K191" t="inlineStr">
        <is>
          <t>SAR</t>
        </is>
      </c>
      <c r="L191" s="5">
        <f>IF(AND(ISNUMBER(I191),I191&gt;0),J191/I191,"")</f>
        <v/>
      </c>
      <c r="M191" s="5">
        <f>IF(L191="","",L191/IF(K191="SAR",Inputs!$B$1,Inputs!$B$2))</f>
        <v/>
      </c>
      <c r="N191" t="inlineStr">
        <is>
          <t>Generic or other</t>
        </is>
      </c>
      <c r="O191" t="inlineStr">
        <is>
          <t>Apex Pharma</t>
        </is>
      </c>
      <c r="P191" t="inlineStr">
        <is>
          <t>0607257699</t>
        </is>
      </c>
    </row>
    <row r="192">
      <c r="A192" t="inlineStr">
        <is>
          <t>Saudi Arabia</t>
        </is>
      </c>
      <c r="B192" t="inlineStr">
        <is>
          <t>A10BK</t>
        </is>
      </c>
      <c r="C192" t="inlineStr">
        <is>
          <t>SGLT2 inhibitors</t>
        </is>
      </c>
      <c r="D192" t="inlineStr">
        <is>
          <t>DAPAGLIFLOZIN</t>
        </is>
      </c>
      <c r="E192" t="inlineStr">
        <is>
          <t>Pafazin</t>
        </is>
      </c>
      <c r="F192" t="inlineStr">
        <is>
          <t>PAFAZIN</t>
        </is>
      </c>
      <c r="G192" t="inlineStr">
        <is>
          <t>10</t>
        </is>
      </c>
      <c r="H192" t="inlineStr">
        <is>
          <t>Film-coated tablet</t>
        </is>
      </c>
      <c r="I192" t="n">
        <v>30</v>
      </c>
      <c r="J192" t="n">
        <v>93.3</v>
      </c>
      <c r="K192" t="inlineStr">
        <is>
          <t>SAR</t>
        </is>
      </c>
      <c r="L192" s="5">
        <f>IF(AND(ISNUMBER(I192),I192&gt;0),J192/I192,"")</f>
        <v/>
      </c>
      <c r="M192" s="5">
        <f>IF(L192="","",L192/IF(K192="SAR",Inputs!$B$1,Inputs!$B$2))</f>
        <v/>
      </c>
      <c r="N192" t="inlineStr">
        <is>
          <t>Generic or other</t>
        </is>
      </c>
      <c r="O192" t="inlineStr">
        <is>
          <t>Pharma Pharmaceutical Industries (PPI)</t>
        </is>
      </c>
      <c r="P192" t="inlineStr">
        <is>
          <t>2211234530</t>
        </is>
      </c>
    </row>
    <row r="193">
      <c r="A193" t="inlineStr">
        <is>
          <t>Saudi Arabia</t>
        </is>
      </c>
      <c r="B193" t="inlineStr">
        <is>
          <t>A10BK</t>
        </is>
      </c>
      <c r="C193" t="inlineStr">
        <is>
          <t>SGLT2 inhibitors</t>
        </is>
      </c>
      <c r="D193" t="inlineStr">
        <is>
          <t>DAPAGLIFLOZIN</t>
        </is>
      </c>
      <c r="E193" t="inlineStr">
        <is>
          <t>Pafazin</t>
        </is>
      </c>
      <c r="F193" t="inlineStr">
        <is>
          <t>PAFAZIN</t>
        </is>
      </c>
      <c r="G193" t="inlineStr">
        <is>
          <t>5</t>
        </is>
      </c>
      <c r="H193" t="inlineStr">
        <is>
          <t>Film-coated tablet</t>
        </is>
      </c>
      <c r="I193" t="n">
        <v>30</v>
      </c>
      <c r="J193" t="n">
        <v>93.3</v>
      </c>
      <c r="K193" t="inlineStr">
        <is>
          <t>SAR</t>
        </is>
      </c>
      <c r="L193" s="5">
        <f>IF(AND(ISNUMBER(I193),I193&gt;0),J193/I193,"")</f>
        <v/>
      </c>
      <c r="M193" s="5">
        <f>IF(L193="","",L193/IF(K193="SAR",Inputs!$B$1,Inputs!$B$2))</f>
        <v/>
      </c>
      <c r="N193" t="inlineStr">
        <is>
          <t>Generic or other</t>
        </is>
      </c>
      <c r="O193" t="inlineStr">
        <is>
          <t>Pharma Pharmaceutical Industries &amp; Biological Products (PPI)</t>
        </is>
      </c>
      <c r="P193" t="inlineStr">
        <is>
          <t>2211234528</t>
        </is>
      </c>
    </row>
    <row r="194">
      <c r="A194" t="inlineStr">
        <is>
          <t>Saudi Arabia</t>
        </is>
      </c>
      <c r="B194" t="inlineStr">
        <is>
          <t>A10BK</t>
        </is>
      </c>
      <c r="C194" t="inlineStr">
        <is>
          <t>SGLT2 inhibitors</t>
        </is>
      </c>
      <c r="D194" t="inlineStr">
        <is>
          <t>DAPAGLIFLOZIN</t>
        </is>
      </c>
      <c r="E194" t="inlineStr">
        <is>
          <t>Gripdi</t>
        </is>
      </c>
      <c r="F194" t="inlineStr">
        <is>
          <t>GRIPDI</t>
        </is>
      </c>
      <c r="G194" t="inlineStr">
        <is>
          <t>10</t>
        </is>
      </c>
      <c r="H194" t="inlineStr">
        <is>
          <t>Film-coated tablet</t>
        </is>
      </c>
      <c r="I194" t="n">
        <v>30</v>
      </c>
      <c r="J194" t="n">
        <v>93.3</v>
      </c>
      <c r="K194" t="inlineStr">
        <is>
          <t>SAR</t>
        </is>
      </c>
      <c r="L194" s="5">
        <f>IF(AND(ISNUMBER(I194),I194&gt;0),J194/I194,"")</f>
        <v/>
      </c>
      <c r="M194" s="5">
        <f>IF(L194="","",L194/IF(K194="SAR",Inputs!$B$1,Inputs!$B$2))</f>
        <v/>
      </c>
      <c r="N194" t="inlineStr">
        <is>
          <t>Generic or other</t>
        </is>
      </c>
      <c r="O194" t="inlineStr">
        <is>
          <t>APOTEX</t>
        </is>
      </c>
      <c r="P194" t="inlineStr">
        <is>
          <t>2909245968</t>
        </is>
      </c>
    </row>
    <row r="195">
      <c r="A195" t="inlineStr">
        <is>
          <t>Saudi Arabia</t>
        </is>
      </c>
      <c r="B195" t="inlineStr">
        <is>
          <t>A10BK</t>
        </is>
      </c>
      <c r="C195" t="inlineStr">
        <is>
          <t>SGLT2 inhibitors</t>
        </is>
      </c>
      <c r="D195" t="inlineStr">
        <is>
          <t>DAPAGLIFLOZIN</t>
        </is>
      </c>
      <c r="E195" t="inlineStr">
        <is>
          <t>Gripdi</t>
        </is>
      </c>
      <c r="F195" t="inlineStr">
        <is>
          <t>GRIPDI</t>
        </is>
      </c>
      <c r="G195" t="inlineStr">
        <is>
          <t>5</t>
        </is>
      </c>
      <c r="H195" t="inlineStr">
        <is>
          <t>Film-coated tablet</t>
        </is>
      </c>
      <c r="I195" t="n">
        <v>30</v>
      </c>
      <c r="J195" t="n">
        <v>93.3</v>
      </c>
      <c r="K195" t="inlineStr">
        <is>
          <t>SAR</t>
        </is>
      </c>
      <c r="L195" s="5">
        <f>IF(AND(ISNUMBER(I195),I195&gt;0),J195/I195,"")</f>
        <v/>
      </c>
      <c r="M195" s="5">
        <f>IF(L195="","",L195/IF(K195="SAR",Inputs!$B$1,Inputs!$B$2))</f>
        <v/>
      </c>
      <c r="N195" t="inlineStr">
        <is>
          <t>Generic or other</t>
        </is>
      </c>
      <c r="O195" t="inlineStr">
        <is>
          <t>APOTEX</t>
        </is>
      </c>
      <c r="P195" t="inlineStr">
        <is>
          <t>3009245976</t>
        </is>
      </c>
    </row>
    <row r="196">
      <c r="A196" t="inlineStr">
        <is>
          <t>Saudi Arabia</t>
        </is>
      </c>
      <c r="B196" t="inlineStr">
        <is>
          <t>A10BK</t>
        </is>
      </c>
      <c r="C196" t="inlineStr">
        <is>
          <t>SGLT2 inhibitors</t>
        </is>
      </c>
      <c r="D196" t="inlineStr">
        <is>
          <t>DAPAGLIFLOZIN</t>
        </is>
      </c>
      <c r="E196" t="inlineStr">
        <is>
          <t>Dapagloz</t>
        </is>
      </c>
      <c r="F196" t="inlineStr">
        <is>
          <t>DAPAGLOZ</t>
        </is>
      </c>
      <c r="G196" t="inlineStr">
        <is>
          <t>10</t>
        </is>
      </c>
      <c r="H196" t="inlineStr">
        <is>
          <t>Film-coated tablet</t>
        </is>
      </c>
      <c r="I196" t="n">
        <v>30</v>
      </c>
      <c r="J196" t="n">
        <v>93.3</v>
      </c>
      <c r="K196" t="inlineStr">
        <is>
          <t>SAR</t>
        </is>
      </c>
      <c r="L196" s="5">
        <f>IF(AND(ISNUMBER(I196),I196&gt;0),J196/I196,"")</f>
        <v/>
      </c>
      <c r="M196" s="5">
        <f>IF(L196="","",L196/IF(K196="SAR",Inputs!$B$1,Inputs!$B$2))</f>
        <v/>
      </c>
      <c r="N196" t="inlineStr">
        <is>
          <t>Generic or other</t>
        </is>
      </c>
      <c r="O196" t="inlineStr">
        <is>
          <t>Apex Pharma</t>
        </is>
      </c>
      <c r="P196" t="inlineStr">
        <is>
          <t>0607257698</t>
        </is>
      </c>
    </row>
    <row r="197">
      <c r="A197" t="inlineStr">
        <is>
          <t>Saudi Arabia</t>
        </is>
      </c>
      <c r="B197" t="inlineStr">
        <is>
          <t>A10BK</t>
        </is>
      </c>
      <c r="C197" t="inlineStr">
        <is>
          <t>SGLT2 inhibitors</t>
        </is>
      </c>
      <c r="D197" t="inlineStr">
        <is>
          <t>DAPAGLIFLOZIN</t>
        </is>
      </c>
      <c r="E197" t="inlineStr">
        <is>
          <t>Depaxa</t>
        </is>
      </c>
      <c r="F197" t="inlineStr">
        <is>
          <t>DEPAXA</t>
        </is>
      </c>
      <c r="G197" t="inlineStr">
        <is>
          <t>5</t>
        </is>
      </c>
      <c r="H197" t="inlineStr">
        <is>
          <t>Film-coated tablet</t>
        </is>
      </c>
      <c r="I197" t="n">
        <v>30</v>
      </c>
      <c r="J197" t="n">
        <v>93.3</v>
      </c>
      <c r="K197" t="inlineStr">
        <is>
          <t>SAR</t>
        </is>
      </c>
      <c r="L197" s="5">
        <f>IF(AND(ISNUMBER(I197),I197&gt;0),J197/I197,"")</f>
        <v/>
      </c>
      <c r="M197" s="5">
        <f>IF(L197="","",L197/IF(K197="SAR",Inputs!$B$1,Inputs!$B$2))</f>
        <v/>
      </c>
      <c r="N197" t="inlineStr">
        <is>
          <t>Generic or other</t>
        </is>
      </c>
      <c r="O197" t="inlineStr">
        <is>
          <t>Pharco International pharmaceutical company</t>
        </is>
      </c>
      <c r="P197" t="inlineStr">
        <is>
          <t>3004269568</t>
        </is>
      </c>
    </row>
    <row r="198">
      <c r="A198" t="inlineStr">
        <is>
          <t>Saudi Arabia</t>
        </is>
      </c>
      <c r="B198" t="inlineStr">
        <is>
          <t>A10BK</t>
        </is>
      </c>
      <c r="C198" t="inlineStr">
        <is>
          <t>SGLT2 inhibitors</t>
        </is>
      </c>
      <c r="D198" t="inlineStr">
        <is>
          <t>DAPAGLIFLOZIN</t>
        </is>
      </c>
      <c r="E198" t="inlineStr">
        <is>
          <t>Depaxa</t>
        </is>
      </c>
      <c r="F198" t="inlineStr">
        <is>
          <t>DEPAXA</t>
        </is>
      </c>
      <c r="G198" t="inlineStr">
        <is>
          <t>10</t>
        </is>
      </c>
      <c r="H198" t="inlineStr">
        <is>
          <t>Film-coated tablet</t>
        </is>
      </c>
      <c r="I198" t="n">
        <v>30</v>
      </c>
      <c r="J198" t="n">
        <v>93.3</v>
      </c>
      <c r="K198" t="inlineStr">
        <is>
          <t>SAR</t>
        </is>
      </c>
      <c r="L198" s="5">
        <f>IF(AND(ISNUMBER(I198),I198&gt;0),J198/I198,"")</f>
        <v/>
      </c>
      <c r="M198" s="5">
        <f>IF(L198="","",L198/IF(K198="SAR",Inputs!$B$1,Inputs!$B$2))</f>
        <v/>
      </c>
      <c r="N198" t="inlineStr">
        <is>
          <t>Generic or other</t>
        </is>
      </c>
      <c r="O198" t="inlineStr">
        <is>
          <t>Pharco International pharmaceutical company</t>
        </is>
      </c>
      <c r="P198" t="inlineStr">
        <is>
          <t>3004269567</t>
        </is>
      </c>
    </row>
    <row r="199">
      <c r="A199" t="inlineStr">
        <is>
          <t>Saudi Arabia</t>
        </is>
      </c>
      <c r="B199" t="inlineStr">
        <is>
          <t>A10BK</t>
        </is>
      </c>
      <c r="C199" t="inlineStr">
        <is>
          <t>SGLT2 inhibitors</t>
        </is>
      </c>
      <c r="D199" t="inlineStr">
        <is>
          <t>DAPAGLIFLOZIN</t>
        </is>
      </c>
      <c r="E199" t="inlineStr">
        <is>
          <t>DIFIA</t>
        </is>
      </c>
      <c r="F199" t="inlineStr">
        <is>
          <t>DIFIA</t>
        </is>
      </c>
      <c r="G199" t="inlineStr">
        <is>
          <t>5</t>
        </is>
      </c>
      <c r="H199" t="inlineStr">
        <is>
          <t>Film-coated tablet</t>
        </is>
      </c>
      <c r="I199" t="n">
        <v>30</v>
      </c>
      <c r="J199" t="n">
        <v>93.3</v>
      </c>
      <c r="K199" t="inlineStr">
        <is>
          <t>SAR</t>
        </is>
      </c>
      <c r="L199" s="5">
        <f>IF(AND(ISNUMBER(I199),I199&gt;0),J199/I199,"")</f>
        <v/>
      </c>
      <c r="M199" s="5">
        <f>IF(L199="","",L199/IF(K199="SAR",Inputs!$B$1,Inputs!$B$2))</f>
        <v/>
      </c>
      <c r="N199" t="inlineStr">
        <is>
          <t>Generic or other</t>
        </is>
      </c>
      <c r="O199" t="inlineStr">
        <is>
          <t>ALPHA PHARMA INDUSTRY</t>
        </is>
      </c>
      <c r="P199" t="inlineStr">
        <is>
          <t>0510260622</t>
        </is>
      </c>
    </row>
    <row r="200">
      <c r="A200" t="inlineStr">
        <is>
          <t>Saudi Arabia</t>
        </is>
      </c>
      <c r="B200" t="inlineStr">
        <is>
          <t>A10BK</t>
        </is>
      </c>
      <c r="C200" t="inlineStr">
        <is>
          <t>SGLT2 inhibitors</t>
        </is>
      </c>
      <c r="D200" t="inlineStr">
        <is>
          <t>DAPAGLIFLOZIN</t>
        </is>
      </c>
      <c r="E200" t="inlineStr">
        <is>
          <t>Xija</t>
        </is>
      </c>
      <c r="F200" t="inlineStr">
        <is>
          <t>XIJA</t>
        </is>
      </c>
      <c r="G200" t="inlineStr">
        <is>
          <t>10</t>
        </is>
      </c>
      <c r="H200" t="inlineStr">
        <is>
          <t>Film-coated tablet</t>
        </is>
      </c>
      <c r="I200" t="n">
        <v>30</v>
      </c>
      <c r="J200" t="n">
        <v>98.2</v>
      </c>
      <c r="K200" t="inlineStr">
        <is>
          <t>SAR</t>
        </is>
      </c>
      <c r="L200" s="5">
        <f>IF(AND(ISNUMBER(I200),I200&gt;0),J200/I200,"")</f>
        <v/>
      </c>
      <c r="M200" s="5">
        <f>IF(L200="","",L200/IF(K200="SAR",Inputs!$B$1,Inputs!$B$2))</f>
        <v/>
      </c>
      <c r="N200" t="inlineStr">
        <is>
          <t>Generic or other</t>
        </is>
      </c>
      <c r="O200" t="inlineStr">
        <is>
          <t>Cooper Pharma Arabia</t>
        </is>
      </c>
      <c r="P200" t="inlineStr">
        <is>
          <t>2811258677</t>
        </is>
      </c>
    </row>
    <row r="201">
      <c r="A201" t="inlineStr">
        <is>
          <t>Saudi Arabia</t>
        </is>
      </c>
      <c r="B201" t="inlineStr">
        <is>
          <t>A10BK</t>
        </is>
      </c>
      <c r="C201" t="inlineStr">
        <is>
          <t>SGLT2 inhibitors</t>
        </is>
      </c>
      <c r="D201" t="inlineStr">
        <is>
          <t>DAPAGLIFLOZIN</t>
        </is>
      </c>
      <c r="E201" t="inlineStr">
        <is>
          <t>Xija</t>
        </is>
      </c>
      <c r="F201" t="inlineStr">
        <is>
          <t>XIJA</t>
        </is>
      </c>
      <c r="G201" t="inlineStr">
        <is>
          <t>5</t>
        </is>
      </c>
      <c r="H201" t="inlineStr">
        <is>
          <t>Film-coated tablet</t>
        </is>
      </c>
      <c r="I201" t="n">
        <v>30</v>
      </c>
      <c r="J201" t="n">
        <v>98.2</v>
      </c>
      <c r="K201" t="inlineStr">
        <is>
          <t>SAR</t>
        </is>
      </c>
      <c r="L201" s="5">
        <f>IF(AND(ISNUMBER(I201),I201&gt;0),J201/I201,"")</f>
        <v/>
      </c>
      <c r="M201" s="5">
        <f>IF(L201="","",L201/IF(K201="SAR",Inputs!$B$1,Inputs!$B$2))</f>
        <v/>
      </c>
      <c r="N201" t="inlineStr">
        <is>
          <t>Generic or other</t>
        </is>
      </c>
      <c r="O201" t="inlineStr">
        <is>
          <t>Cooper Pharma Arabia</t>
        </is>
      </c>
      <c r="P201" t="inlineStr">
        <is>
          <t>2811258676</t>
        </is>
      </c>
    </row>
    <row r="202">
      <c r="A202" t="inlineStr">
        <is>
          <t>Saudi Arabia</t>
        </is>
      </c>
      <c r="B202" t="inlineStr">
        <is>
          <t>A10BK</t>
        </is>
      </c>
      <c r="C202" t="inlineStr">
        <is>
          <t>SGLT2 inhibitors</t>
        </is>
      </c>
      <c r="D202" t="inlineStr">
        <is>
          <t>DAPAGLIFLOZIN</t>
        </is>
      </c>
      <c r="E202" t="inlineStr">
        <is>
          <t>Xija plus</t>
        </is>
      </c>
      <c r="F202" t="inlineStr">
        <is>
          <t>XIJA</t>
        </is>
      </c>
      <c r="G202" t="inlineStr">
        <is>
          <t>10/1000</t>
        </is>
      </c>
      <c r="H202" t="inlineStr">
        <is>
          <t>Film-coated tablet</t>
        </is>
      </c>
      <c r="I202" t="n">
        <v>30</v>
      </c>
      <c r="J202" t="n">
        <v>106.6</v>
      </c>
      <c r="K202" t="inlineStr">
        <is>
          <t>SAR</t>
        </is>
      </c>
      <c r="L202" s="5">
        <f>IF(AND(ISNUMBER(I202),I202&gt;0),J202/I202,"")</f>
        <v/>
      </c>
      <c r="M202" s="5">
        <f>IF(L202="","",L202/IF(K202="SAR",Inputs!$B$1,Inputs!$B$2))</f>
        <v/>
      </c>
      <c r="N202" t="inlineStr">
        <is>
          <t>Generic or other</t>
        </is>
      </c>
      <c r="O202" t="inlineStr">
        <is>
          <t>Cooper Pharma Arabia</t>
        </is>
      </c>
      <c r="P202" t="inlineStr">
        <is>
          <t>2601269018</t>
        </is>
      </c>
    </row>
    <row r="203">
      <c r="A203" t="inlineStr">
        <is>
          <t>Saudi Arabia</t>
        </is>
      </c>
      <c r="B203" t="inlineStr">
        <is>
          <t>A10BK</t>
        </is>
      </c>
      <c r="C203" t="inlineStr">
        <is>
          <t>SGLT2 inhibitors</t>
        </is>
      </c>
      <c r="D203" t="inlineStr">
        <is>
          <t>DAPAGLIFLOZIN</t>
        </is>
      </c>
      <c r="E203" t="inlineStr">
        <is>
          <t>Metflozin XR</t>
        </is>
      </c>
      <c r="F203" t="inlineStr">
        <is>
          <t>METFLOZIN XR</t>
        </is>
      </c>
      <c r="G203" t="inlineStr">
        <is>
          <t>10,1000</t>
        </is>
      </c>
      <c r="H203" t="inlineStr">
        <is>
          <t>Film-coated tablet</t>
        </is>
      </c>
      <c r="I203" t="n">
        <v>30</v>
      </c>
      <c r="J203" t="n">
        <v>106.6</v>
      </c>
      <c r="K203" t="inlineStr">
        <is>
          <t>SAR</t>
        </is>
      </c>
      <c r="L203" s="5">
        <f>IF(AND(ISNUMBER(I203),I203&gt;0),J203/I203,"")</f>
        <v/>
      </c>
      <c r="M203" s="5">
        <f>IF(L203="","",L203/IF(K203="SAR",Inputs!$B$1,Inputs!$B$2))</f>
        <v/>
      </c>
      <c r="N203" t="inlineStr">
        <is>
          <t>Generic or other</t>
        </is>
      </c>
      <c r="O203" t="inlineStr">
        <is>
          <t>SAUDI PHARMACEUTICAL INDUSTRIES</t>
        </is>
      </c>
      <c r="P203" t="inlineStr">
        <is>
          <t>3003269330</t>
        </is>
      </c>
    </row>
    <row r="204">
      <c r="A204" t="inlineStr">
        <is>
          <t>Saudi Arabia</t>
        </is>
      </c>
      <c r="B204" t="inlineStr">
        <is>
          <t>A10BK</t>
        </is>
      </c>
      <c r="C204" t="inlineStr">
        <is>
          <t>SGLT2 inhibitors</t>
        </is>
      </c>
      <c r="D204" t="inlineStr">
        <is>
          <t>DAPAGLIFLOZIN</t>
        </is>
      </c>
      <c r="E204" t="inlineStr">
        <is>
          <t>Dezeroga-Met</t>
        </is>
      </c>
      <c r="F204" t="inlineStr">
        <is>
          <t>DEZEROGA</t>
        </is>
      </c>
      <c r="G204" t="inlineStr">
        <is>
          <t>10,1000</t>
        </is>
      </c>
      <c r="H204" t="inlineStr">
        <is>
          <t>Prolonged-release film-coated tablet</t>
        </is>
      </c>
      <c r="I204" t="n">
        <v>28</v>
      </c>
      <c r="J204" t="n">
        <v>107.8</v>
      </c>
      <c r="K204" t="inlineStr">
        <is>
          <t>SAR</t>
        </is>
      </c>
      <c r="L204" s="5">
        <f>IF(AND(ISNUMBER(I204),I204&gt;0),J204/I204,"")</f>
        <v/>
      </c>
      <c r="M204" s="5">
        <f>IF(L204="","",L204/IF(K204="SAR",Inputs!$B$1,Inputs!$B$2))</f>
        <v/>
      </c>
      <c r="N204" t="inlineStr">
        <is>
          <t>Generic or other</t>
        </is>
      </c>
      <c r="O204" t="inlineStr">
        <is>
          <t>Med City Pharma</t>
        </is>
      </c>
      <c r="P204" t="inlineStr">
        <is>
          <t>2511258648</t>
        </is>
      </c>
    </row>
    <row r="205">
      <c r="A205" t="inlineStr">
        <is>
          <t>Saudi Arabia</t>
        </is>
      </c>
      <c r="B205" t="inlineStr">
        <is>
          <t>A10BK</t>
        </is>
      </c>
      <c r="C205" t="inlineStr">
        <is>
          <t>SGLT2 inhibitors</t>
        </is>
      </c>
      <c r="D205" t="inlineStr">
        <is>
          <t>DAPAGLIFLOZIN</t>
        </is>
      </c>
      <c r="E205" t="inlineStr">
        <is>
          <t>Dapxiga</t>
        </is>
      </c>
      <c r="F205" t="inlineStr">
        <is>
          <t>DAPXIGA</t>
        </is>
      </c>
      <c r="G205" t="inlineStr">
        <is>
          <t>5</t>
        </is>
      </c>
      <c r="H205" t="inlineStr">
        <is>
          <t>Film-coated tablet</t>
        </is>
      </c>
      <c r="I205" t="n">
        <v>30</v>
      </c>
      <c r="J205" t="n">
        <v>135.95</v>
      </c>
      <c r="K205" t="inlineStr">
        <is>
          <t>SAR</t>
        </is>
      </c>
      <c r="L205" s="5">
        <f>IF(AND(ISNUMBER(I205),I205&gt;0),J205/I205,"")</f>
        <v/>
      </c>
      <c r="M205" s="5">
        <f>IF(L205="","",L205/IF(K205="SAR",Inputs!$B$1,Inputs!$B$2))</f>
        <v/>
      </c>
      <c r="N205" t="inlineStr">
        <is>
          <t>Generic or other</t>
        </is>
      </c>
      <c r="O205" t="inlineStr">
        <is>
          <t>Saudi Amarox</t>
        </is>
      </c>
      <c r="P205" t="inlineStr">
        <is>
          <t>2906222285</t>
        </is>
      </c>
    </row>
    <row r="206">
      <c r="A206" t="inlineStr">
        <is>
          <t>Saudi Arabia</t>
        </is>
      </c>
      <c r="B206" t="inlineStr">
        <is>
          <t>A10BK</t>
        </is>
      </c>
      <c r="C206" t="inlineStr">
        <is>
          <t>SGLT2 inhibitors</t>
        </is>
      </c>
      <c r="D206" t="inlineStr">
        <is>
          <t>DAPAGLIFLOZIN</t>
        </is>
      </c>
      <c r="E206" t="inlineStr">
        <is>
          <t>Dapxiga</t>
        </is>
      </c>
      <c r="F206" t="inlineStr">
        <is>
          <t>DAPXIGA</t>
        </is>
      </c>
      <c r="G206" t="inlineStr">
        <is>
          <t>10</t>
        </is>
      </c>
      <c r="H206" t="inlineStr">
        <is>
          <t>Film-coated tablet</t>
        </is>
      </c>
      <c r="I206" t="n">
        <v>30</v>
      </c>
      <c r="J206" t="n">
        <v>135.95</v>
      </c>
      <c r="K206" t="inlineStr">
        <is>
          <t>SAR</t>
        </is>
      </c>
      <c r="L206" s="5">
        <f>IF(AND(ISNUMBER(I206),I206&gt;0),J206/I206,"")</f>
        <v/>
      </c>
      <c r="M206" s="5">
        <f>IF(L206="","",L206/IF(K206="SAR",Inputs!$B$1,Inputs!$B$2))</f>
        <v/>
      </c>
      <c r="N206" t="inlineStr">
        <is>
          <t>Generic or other</t>
        </is>
      </c>
      <c r="O206" t="inlineStr">
        <is>
          <t>Saudi Amarox</t>
        </is>
      </c>
      <c r="P206" t="inlineStr">
        <is>
          <t>2906222287</t>
        </is>
      </c>
    </row>
    <row r="207">
      <c r="A207" t="inlineStr">
        <is>
          <t>Saudi Arabia</t>
        </is>
      </c>
      <c r="B207" t="inlineStr">
        <is>
          <t>A10BK</t>
        </is>
      </c>
      <c r="C207" t="inlineStr">
        <is>
          <t>SGLT2 inhibitors</t>
        </is>
      </c>
      <c r="D207" t="inlineStr">
        <is>
          <t>DAPAGLIFLOZIN</t>
        </is>
      </c>
      <c r="E207" t="inlineStr">
        <is>
          <t>Forsdapa</t>
        </is>
      </c>
      <c r="F207" t="inlineStr">
        <is>
          <t>FORSDAPA</t>
        </is>
      </c>
      <c r="G207" t="inlineStr">
        <is>
          <t>10</t>
        </is>
      </c>
      <c r="H207" t="inlineStr">
        <is>
          <t>Film-coated tablet</t>
        </is>
      </c>
      <c r="I207" t="n">
        <v>30</v>
      </c>
      <c r="J207" t="n">
        <v>135.95</v>
      </c>
      <c r="K207" t="inlineStr">
        <is>
          <t>SAR</t>
        </is>
      </c>
      <c r="L207" s="5">
        <f>IF(AND(ISNUMBER(I207),I207&gt;0),J207/I207,"")</f>
        <v/>
      </c>
      <c r="M207" s="5">
        <f>IF(L207="","",L207/IF(K207="SAR",Inputs!$B$1,Inputs!$B$2))</f>
        <v/>
      </c>
      <c r="N207" t="inlineStr">
        <is>
          <t>Generic or other</t>
        </is>
      </c>
      <c r="O207" t="inlineStr">
        <is>
          <t>SAUDI PHARMACEUTICAL INDUSTRIES</t>
        </is>
      </c>
      <c r="P207" t="inlineStr">
        <is>
          <t>2406257609</t>
        </is>
      </c>
    </row>
    <row r="208">
      <c r="A208" t="inlineStr">
        <is>
          <t>Saudi Arabia</t>
        </is>
      </c>
      <c r="B208" t="inlineStr">
        <is>
          <t>A10BK</t>
        </is>
      </c>
      <c r="C208" t="inlineStr">
        <is>
          <t>SGLT2 inhibitors</t>
        </is>
      </c>
      <c r="D208" t="inlineStr">
        <is>
          <t>DAPAGLIFLOZIN</t>
        </is>
      </c>
      <c r="E208" t="inlineStr">
        <is>
          <t>Forsdapa</t>
        </is>
      </c>
      <c r="F208" t="inlineStr">
        <is>
          <t>FORSDAPA</t>
        </is>
      </c>
      <c r="G208" t="inlineStr">
        <is>
          <t>5</t>
        </is>
      </c>
      <c r="H208" t="inlineStr">
        <is>
          <t>Film-coated tablet</t>
        </is>
      </c>
      <c r="I208" t="n">
        <v>30</v>
      </c>
      <c r="J208" t="n">
        <v>135.95</v>
      </c>
      <c r="K208" t="inlineStr">
        <is>
          <t>SAR</t>
        </is>
      </c>
      <c r="L208" s="5">
        <f>IF(AND(ISNUMBER(I208),I208&gt;0),J208/I208,"")</f>
        <v/>
      </c>
      <c r="M208" s="5">
        <f>IF(L208="","",L208/IF(K208="SAR",Inputs!$B$1,Inputs!$B$2))</f>
        <v/>
      </c>
      <c r="N208" t="inlineStr">
        <is>
          <t>Generic or other</t>
        </is>
      </c>
      <c r="O208" t="inlineStr">
        <is>
          <t>SAUDI PHARMACEUTICAL INDUSTRIES</t>
        </is>
      </c>
      <c r="P208" t="inlineStr">
        <is>
          <t>2110258447</t>
        </is>
      </c>
    </row>
    <row r="209">
      <c r="A209" t="inlineStr">
        <is>
          <t>Saudi Arabia</t>
        </is>
      </c>
      <c r="B209" t="inlineStr">
        <is>
          <t>A10BK</t>
        </is>
      </c>
      <c r="C209" t="inlineStr">
        <is>
          <t>SGLT2 inhibitors</t>
        </is>
      </c>
      <c r="D209" t="inlineStr">
        <is>
          <t>DAPAGLIFLOZIN</t>
        </is>
      </c>
      <c r="E209" t="inlineStr">
        <is>
          <t>Dapinzo</t>
        </is>
      </c>
      <c r="F209" t="inlineStr">
        <is>
          <t>DAPINZO</t>
        </is>
      </c>
      <c r="G209" t="inlineStr">
        <is>
          <t>5</t>
        </is>
      </c>
      <c r="H209" t="inlineStr">
        <is>
          <t>Film-coated tablet</t>
        </is>
      </c>
      <c r="I209" t="n">
        <v>30</v>
      </c>
      <c r="J209" t="n">
        <v>135.95</v>
      </c>
      <c r="K209" t="inlineStr">
        <is>
          <t>SAR</t>
        </is>
      </c>
      <c r="L209" s="5">
        <f>IF(AND(ISNUMBER(I209),I209&gt;0),J209/I209,"")</f>
        <v/>
      </c>
      <c r="M209" s="5">
        <f>IF(L209="","",L209/IF(K209="SAR",Inputs!$B$1,Inputs!$B$2))</f>
        <v/>
      </c>
      <c r="N209" t="inlineStr">
        <is>
          <t>Generic or other</t>
        </is>
      </c>
      <c r="O209" t="inlineStr">
        <is>
          <t>SAJA-SAUDI ARABIAN JAPANESE PHARMACEUTICAL CO</t>
        </is>
      </c>
      <c r="P209" t="inlineStr">
        <is>
          <t>0502269104</t>
        </is>
      </c>
    </row>
    <row r="210">
      <c r="A210" t="inlineStr">
        <is>
          <t>Saudi Arabia</t>
        </is>
      </c>
      <c r="B210" t="inlineStr">
        <is>
          <t>A10BK</t>
        </is>
      </c>
      <c r="C210" t="inlineStr">
        <is>
          <t>SGLT2 inhibitors</t>
        </is>
      </c>
      <c r="D210" t="inlineStr">
        <is>
          <t>DAPAGLIFLOZIN</t>
        </is>
      </c>
      <c r="E210" t="inlineStr">
        <is>
          <t>Dapinzo</t>
        </is>
      </c>
      <c r="F210" t="inlineStr">
        <is>
          <t>DAPINZO</t>
        </is>
      </c>
      <c r="G210" t="inlineStr">
        <is>
          <t>10</t>
        </is>
      </c>
      <c r="H210" t="inlineStr">
        <is>
          <t>Film-coated tablet</t>
        </is>
      </c>
      <c r="I210" t="n">
        <v>30</v>
      </c>
      <c r="J210" t="n">
        <v>135.95</v>
      </c>
      <c r="K210" t="inlineStr">
        <is>
          <t>SAR</t>
        </is>
      </c>
      <c r="L210" s="5">
        <f>IF(AND(ISNUMBER(I210),I210&gt;0),J210/I210,"")</f>
        <v/>
      </c>
      <c r="M210" s="5">
        <f>IF(L210="","",L210/IF(K210="SAR",Inputs!$B$1,Inputs!$B$2))</f>
        <v/>
      </c>
      <c r="N210" t="inlineStr">
        <is>
          <t>Generic or other</t>
        </is>
      </c>
      <c r="O210" t="inlineStr">
        <is>
          <t>SAJA-SAUDI ARABIAN JAPANESE PHARMACEUTICAL CO</t>
        </is>
      </c>
      <c r="P210" t="inlineStr">
        <is>
          <t>0802269108</t>
        </is>
      </c>
    </row>
    <row r="211">
      <c r="A211" t="inlineStr">
        <is>
          <t>Saudi Arabia</t>
        </is>
      </c>
      <c r="B211" t="inlineStr">
        <is>
          <t>A10BK</t>
        </is>
      </c>
      <c r="C211" t="inlineStr">
        <is>
          <t>SGLT2 inhibitors</t>
        </is>
      </c>
      <c r="D211" t="inlineStr">
        <is>
          <t>DAPAGLIFLOZIN</t>
        </is>
      </c>
      <c r="E211" t="inlineStr">
        <is>
          <t>Daglozin</t>
        </is>
      </c>
      <c r="F211" t="inlineStr">
        <is>
          <t>DAGLOZIN</t>
        </is>
      </c>
      <c r="G211" t="inlineStr">
        <is>
          <t>5</t>
        </is>
      </c>
      <c r="H211" t="inlineStr">
        <is>
          <t>Film-coated tablet</t>
        </is>
      </c>
      <c r="I211" t="n">
        <v>30</v>
      </c>
      <c r="J211" t="n">
        <v>144.8</v>
      </c>
      <c r="K211" t="inlineStr">
        <is>
          <t>SAR</t>
        </is>
      </c>
      <c r="L211" s="5">
        <f>IF(AND(ISNUMBER(I211),I211&gt;0),J211/I211,"")</f>
        <v/>
      </c>
      <c r="M211" s="5">
        <f>IF(L211="","",L211/IF(K211="SAR",Inputs!$B$1,Inputs!$B$2))</f>
        <v/>
      </c>
      <c r="N211" t="inlineStr">
        <is>
          <t>Generic or other</t>
        </is>
      </c>
      <c r="O211" t="inlineStr">
        <is>
          <t>SUDAIR PHARMA COMPANY</t>
        </is>
      </c>
      <c r="P211" t="inlineStr">
        <is>
          <t>2706245445</t>
        </is>
      </c>
    </row>
    <row r="212">
      <c r="A212" t="inlineStr">
        <is>
          <t>Saudi Arabia</t>
        </is>
      </c>
      <c r="B212" t="inlineStr">
        <is>
          <t>A10BK</t>
        </is>
      </c>
      <c r="C212" t="inlineStr">
        <is>
          <t>SGLT2 inhibitors</t>
        </is>
      </c>
      <c r="D212" t="inlineStr">
        <is>
          <t>DAPAGLIFLOZIN</t>
        </is>
      </c>
      <c r="E212" t="inlineStr">
        <is>
          <t>Daglozin</t>
        </is>
      </c>
      <c r="F212" t="inlineStr">
        <is>
          <t>DAGLOZIN</t>
        </is>
      </c>
      <c r="G212" t="inlineStr">
        <is>
          <t>10</t>
        </is>
      </c>
      <c r="H212" t="inlineStr">
        <is>
          <t>Film-coated tablet</t>
        </is>
      </c>
      <c r="I212" t="n">
        <v>30</v>
      </c>
      <c r="J212" t="n">
        <v>144.8</v>
      </c>
      <c r="K212" t="inlineStr">
        <is>
          <t>SAR</t>
        </is>
      </c>
      <c r="L212" s="5">
        <f>IF(AND(ISNUMBER(I212),I212&gt;0),J212/I212,"")</f>
        <v/>
      </c>
      <c r="M212" s="5">
        <f>IF(L212="","",L212/IF(K212="SAR",Inputs!$B$1,Inputs!$B$2))</f>
        <v/>
      </c>
      <c r="N212" t="inlineStr">
        <is>
          <t>Generic or other</t>
        </is>
      </c>
      <c r="O212" t="inlineStr">
        <is>
          <t>SUDAIR PHARMA COMPANY</t>
        </is>
      </c>
      <c r="P212" t="inlineStr">
        <is>
          <t>2706245444</t>
        </is>
      </c>
    </row>
    <row r="213">
      <c r="A213" t="inlineStr">
        <is>
          <t>Saudi Arabia</t>
        </is>
      </c>
      <c r="B213" t="inlineStr">
        <is>
          <t>A10BK</t>
        </is>
      </c>
      <c r="C213" t="inlineStr">
        <is>
          <t>SGLT2 inhibitors</t>
        </is>
      </c>
      <c r="D213" t="inlineStr">
        <is>
          <t>DAPAGLIFLOZIN</t>
        </is>
      </c>
      <c r="E213" t="inlineStr">
        <is>
          <t>Dapagliflozin Evapharma</t>
        </is>
      </c>
      <c r="F213" t="inlineStr">
        <is>
          <t>DAPAGLIFLOZIN</t>
        </is>
      </c>
      <c r="G213" t="inlineStr">
        <is>
          <t>10</t>
        </is>
      </c>
      <c r="H213" t="inlineStr">
        <is>
          <t>Film-coated tablet</t>
        </is>
      </c>
      <c r="I213" t="n">
        <v>30</v>
      </c>
      <c r="J213" t="n">
        <v>144.8</v>
      </c>
      <c r="K213" t="inlineStr">
        <is>
          <t>SAR</t>
        </is>
      </c>
      <c r="L213" s="5">
        <f>IF(AND(ISNUMBER(I213),I213&gt;0),J213/I213,"")</f>
        <v/>
      </c>
      <c r="M213" s="5">
        <f>IF(L213="","",L213/IF(K213="SAR",Inputs!$B$1,Inputs!$B$2))</f>
        <v/>
      </c>
      <c r="N213" t="inlineStr">
        <is>
          <t>Generic or other</t>
        </is>
      </c>
      <c r="O213" t="inlineStr">
        <is>
          <t>Eva pharma for Industry</t>
        </is>
      </c>
      <c r="P213" t="inlineStr">
        <is>
          <t>2307257811</t>
        </is>
      </c>
    </row>
    <row r="214">
      <c r="A214" t="inlineStr">
        <is>
          <t>Saudi Arabia</t>
        </is>
      </c>
      <c r="B214" t="inlineStr">
        <is>
          <t>A10BK</t>
        </is>
      </c>
      <c r="C214" t="inlineStr">
        <is>
          <t>SGLT2 inhibitors</t>
        </is>
      </c>
      <c r="D214" t="inlineStr">
        <is>
          <t>DAPAGLIFLOZIN</t>
        </is>
      </c>
      <c r="E214" t="inlineStr">
        <is>
          <t>Dapagliflozin Evapharma</t>
        </is>
      </c>
      <c r="F214" t="inlineStr">
        <is>
          <t>DAPAGLIFLOZIN</t>
        </is>
      </c>
      <c r="G214" t="inlineStr">
        <is>
          <t>5</t>
        </is>
      </c>
      <c r="H214" t="inlineStr">
        <is>
          <t>Film-coated tablet</t>
        </is>
      </c>
      <c r="I214" t="n">
        <v>30</v>
      </c>
      <c r="J214" t="n">
        <v>144.8</v>
      </c>
      <c r="K214" t="inlineStr">
        <is>
          <t>SAR</t>
        </is>
      </c>
      <c r="L214" s="5">
        <f>IF(AND(ISNUMBER(I214),I214&gt;0),J214/I214,"")</f>
        <v/>
      </c>
      <c r="M214" s="5">
        <f>IF(L214="","",L214/IF(K214="SAR",Inputs!$B$1,Inputs!$B$2))</f>
        <v/>
      </c>
      <c r="N214" t="inlineStr">
        <is>
          <t>Generic or other</t>
        </is>
      </c>
      <c r="O214" t="inlineStr">
        <is>
          <t>Eva pharma for Industry</t>
        </is>
      </c>
      <c r="P214" t="inlineStr">
        <is>
          <t>2307257812</t>
        </is>
      </c>
    </row>
    <row r="215">
      <c r="A215" t="inlineStr">
        <is>
          <t>Saudi Arabia</t>
        </is>
      </c>
      <c r="B215" t="inlineStr">
        <is>
          <t>A10BK</t>
        </is>
      </c>
      <c r="C215" t="inlineStr">
        <is>
          <t>SGLT2 inhibitors</t>
        </is>
      </c>
      <c r="D215" t="inlineStr">
        <is>
          <t>DAPAGLIFLOZIN</t>
        </is>
      </c>
      <c r="E215" t="inlineStr">
        <is>
          <t>Dezeroga</t>
        </is>
      </c>
      <c r="F215" t="inlineStr">
        <is>
          <t>DEZEROGA</t>
        </is>
      </c>
      <c r="G215" t="inlineStr">
        <is>
          <t>10</t>
        </is>
      </c>
      <c r="H215" t="inlineStr">
        <is>
          <t>Film-coated tablet</t>
        </is>
      </c>
      <c r="I215" t="n">
        <v>28</v>
      </c>
      <c r="J215" t="n">
        <v>135.15</v>
      </c>
      <c r="K215" t="inlineStr">
        <is>
          <t>SAR</t>
        </is>
      </c>
      <c r="L215" s="5">
        <f>IF(AND(ISNUMBER(I215),I215&gt;0),J215/I215,"")</f>
        <v/>
      </c>
      <c r="M215" s="5">
        <f>IF(L215="","",L215/IF(K215="SAR",Inputs!$B$1,Inputs!$B$2))</f>
        <v/>
      </c>
      <c r="N215" t="inlineStr">
        <is>
          <t>Generic or other</t>
        </is>
      </c>
      <c r="O215" t="inlineStr">
        <is>
          <t>Med City Pharma</t>
        </is>
      </c>
      <c r="P215" t="inlineStr">
        <is>
          <t>0108233947</t>
        </is>
      </c>
    </row>
    <row r="216">
      <c r="A216" t="inlineStr">
        <is>
          <t>Saudi Arabia</t>
        </is>
      </c>
      <c r="B216" t="inlineStr">
        <is>
          <t>A10BK</t>
        </is>
      </c>
      <c r="C216" t="inlineStr">
        <is>
          <t>SGLT2 inhibitors</t>
        </is>
      </c>
      <c r="D216" t="inlineStr">
        <is>
          <t>DAPAGLIFLOZIN</t>
        </is>
      </c>
      <c r="E216" t="inlineStr">
        <is>
          <t>Dapazin</t>
        </is>
      </c>
      <c r="F216" t="inlineStr">
        <is>
          <t>DAPAZIN</t>
        </is>
      </c>
      <c r="G216" t="inlineStr">
        <is>
          <t>5</t>
        </is>
      </c>
      <c r="H216" t="inlineStr">
        <is>
          <t>Film-coated tablet</t>
        </is>
      </c>
      <c r="I216" t="n">
        <v>30</v>
      </c>
      <c r="J216" t="n">
        <v>153.1</v>
      </c>
      <c r="K216" t="inlineStr">
        <is>
          <t>SAR</t>
        </is>
      </c>
      <c r="L216" s="5">
        <f>IF(AND(ISNUMBER(I216),I216&gt;0),J216/I216,"")</f>
        <v/>
      </c>
      <c r="M216" s="5">
        <f>IF(L216="","",L216/IF(K216="SAR",Inputs!$B$1,Inputs!$B$2))</f>
        <v/>
      </c>
      <c r="N216" t="inlineStr">
        <is>
          <t>Generic or other</t>
        </is>
      </c>
      <c r="O216" t="inlineStr">
        <is>
          <t>Jamjoom Pharmaceuticals Factory Company</t>
        </is>
      </c>
      <c r="P216" t="inlineStr">
        <is>
          <t>0806222159</t>
        </is>
      </c>
    </row>
    <row r="217">
      <c r="A217" t="inlineStr">
        <is>
          <t>Saudi Arabia</t>
        </is>
      </c>
      <c r="B217" t="inlineStr">
        <is>
          <t>A10BK</t>
        </is>
      </c>
      <c r="C217" t="inlineStr">
        <is>
          <t>SGLT2 inhibitors</t>
        </is>
      </c>
      <c r="D217" t="inlineStr">
        <is>
          <t>DAPAGLIFLOZIN</t>
        </is>
      </c>
      <c r="E217" t="inlineStr">
        <is>
          <t>Dapazin</t>
        </is>
      </c>
      <c r="F217" t="inlineStr">
        <is>
          <t>DAPAZIN</t>
        </is>
      </c>
      <c r="G217" t="inlineStr">
        <is>
          <t>10</t>
        </is>
      </c>
      <c r="H217" t="inlineStr">
        <is>
          <t>Film-coated tablet</t>
        </is>
      </c>
      <c r="I217" t="n">
        <v>30</v>
      </c>
      <c r="J217" t="n">
        <v>153.1</v>
      </c>
      <c r="K217" t="inlineStr">
        <is>
          <t>SAR</t>
        </is>
      </c>
      <c r="L217" s="5">
        <f>IF(AND(ISNUMBER(I217),I217&gt;0),J217/I217,"")</f>
        <v/>
      </c>
      <c r="M217" s="5">
        <f>IF(L217="","",L217/IF(K217="SAR",Inputs!$B$1,Inputs!$B$2))</f>
        <v/>
      </c>
      <c r="N217" t="inlineStr">
        <is>
          <t>Generic or other</t>
        </is>
      </c>
      <c r="O217" t="inlineStr">
        <is>
          <t>Jamjoom Pharmaceuticals Factory Company</t>
        </is>
      </c>
      <c r="P217" t="inlineStr">
        <is>
          <t>0806222160</t>
        </is>
      </c>
    </row>
    <row r="218">
      <c r="A218" t="inlineStr">
        <is>
          <t>Saudi Arabia</t>
        </is>
      </c>
      <c r="B218" t="inlineStr">
        <is>
          <t>A10BK</t>
        </is>
      </c>
      <c r="C218" t="inlineStr">
        <is>
          <t>SGLT2 inhibitors</t>
        </is>
      </c>
      <c r="D218" t="inlineStr">
        <is>
          <t>EMPAGLIFLOZIN</t>
        </is>
      </c>
      <c r="E218" t="inlineStr">
        <is>
          <t>Empamac Met</t>
        </is>
      </c>
      <c r="F218" t="inlineStr">
        <is>
          <t>EMPAMAC</t>
        </is>
      </c>
      <c r="G218" t="inlineStr">
        <is>
          <t>12.5,1000</t>
        </is>
      </c>
      <c r="H218" t="inlineStr">
        <is>
          <t>Tablet</t>
        </is>
      </c>
      <c r="I218" t="n">
        <v>30</v>
      </c>
      <c r="J218" t="n">
        <v>60.5</v>
      </c>
      <c r="K218" t="inlineStr">
        <is>
          <t>SAR</t>
        </is>
      </c>
      <c r="L218" s="5">
        <f>IF(AND(ISNUMBER(I218),I218&gt;0),J218/I218,"")</f>
        <v/>
      </c>
      <c r="M218" s="5">
        <f>IF(L218="","",L218/IF(K218="SAR",Inputs!$B$1,Inputs!$B$2))</f>
        <v/>
      </c>
      <c r="N218" t="inlineStr">
        <is>
          <t>Generic or other</t>
        </is>
      </c>
      <c r="O218" t="inlineStr">
        <is>
          <t>Pharma Pharmaceutical Industries &amp; Biological Products (PPI)</t>
        </is>
      </c>
      <c r="P218" t="inlineStr">
        <is>
          <t>2805257482</t>
        </is>
      </c>
    </row>
    <row r="219">
      <c r="A219" t="inlineStr">
        <is>
          <t>Saudi Arabia</t>
        </is>
      </c>
      <c r="B219" t="inlineStr">
        <is>
          <t>A10BK</t>
        </is>
      </c>
      <c r="C219" t="inlineStr">
        <is>
          <t>SGLT2 inhibitors</t>
        </is>
      </c>
      <c r="D219" t="inlineStr">
        <is>
          <t>EMPAGLIFLOZIN</t>
        </is>
      </c>
      <c r="E219" t="inlineStr">
        <is>
          <t>EMBA</t>
        </is>
      </c>
      <c r="F219" t="inlineStr">
        <is>
          <t>EMBA</t>
        </is>
      </c>
      <c r="G219" t="inlineStr">
        <is>
          <t>25</t>
        </is>
      </c>
      <c r="H219" t="inlineStr">
        <is>
          <t>Film-coated tablet</t>
        </is>
      </c>
      <c r="I219" t="n">
        <v>30</v>
      </c>
      <c r="J219" t="n">
        <v>128.4</v>
      </c>
      <c r="K219" t="inlineStr">
        <is>
          <t>SAR</t>
        </is>
      </c>
      <c r="L219" s="5">
        <f>IF(AND(ISNUMBER(I219),I219&gt;0),J219/I219,"")</f>
        <v/>
      </c>
      <c r="M219" s="5">
        <f>IF(L219="","",L219/IF(K219="SAR",Inputs!$B$1,Inputs!$B$2))</f>
        <v/>
      </c>
      <c r="N219" t="inlineStr">
        <is>
          <t>Generic or other</t>
        </is>
      </c>
      <c r="O219" t="inlineStr">
        <is>
          <t>Saudi Amarox</t>
        </is>
      </c>
      <c r="P219" t="inlineStr">
        <is>
          <t>0207257667</t>
        </is>
      </c>
    </row>
    <row r="220">
      <c r="A220" t="inlineStr">
        <is>
          <t>Saudi Arabia</t>
        </is>
      </c>
      <c r="B220" t="inlineStr">
        <is>
          <t>A10BK</t>
        </is>
      </c>
      <c r="C220" t="inlineStr">
        <is>
          <t>SGLT2 inhibitors</t>
        </is>
      </c>
      <c r="D220" t="inlineStr">
        <is>
          <t>EMPAGLIFLOZIN</t>
        </is>
      </c>
      <c r="E220" t="inlineStr">
        <is>
          <t>EMBA</t>
        </is>
      </c>
      <c r="F220" t="inlineStr">
        <is>
          <t>EMBA</t>
        </is>
      </c>
      <c r="G220" t="inlineStr">
        <is>
          <t>10</t>
        </is>
      </c>
      <c r="H220" t="inlineStr">
        <is>
          <t>Film-coated tablet</t>
        </is>
      </c>
      <c r="I220" t="n">
        <v>30</v>
      </c>
      <c r="J220" t="n">
        <v>128.4</v>
      </c>
      <c r="K220" t="inlineStr">
        <is>
          <t>SAR</t>
        </is>
      </c>
      <c r="L220" s="5">
        <f>IF(AND(ISNUMBER(I220),I220&gt;0),J220/I220,"")</f>
        <v/>
      </c>
      <c r="M220" s="5">
        <f>IF(L220="","",L220/IF(K220="SAR",Inputs!$B$1,Inputs!$B$2))</f>
        <v/>
      </c>
      <c r="N220" t="inlineStr">
        <is>
          <t>Generic or other</t>
        </is>
      </c>
      <c r="O220" t="inlineStr">
        <is>
          <t>Saudi Amarox</t>
        </is>
      </c>
      <c r="P220" t="inlineStr">
        <is>
          <t>0207257657</t>
        </is>
      </c>
    </row>
    <row r="221">
      <c r="A221" t="inlineStr">
        <is>
          <t>Saudi Arabia</t>
        </is>
      </c>
      <c r="B221" t="inlineStr">
        <is>
          <t>A10BK</t>
        </is>
      </c>
      <c r="C221" t="inlineStr">
        <is>
          <t>SGLT2 inhibitors</t>
        </is>
      </c>
      <c r="D221" t="inlineStr">
        <is>
          <t>EMPAGLIFLOZIN</t>
        </is>
      </c>
      <c r="E221" t="inlineStr">
        <is>
          <t>Empamac</t>
        </is>
      </c>
      <c r="F221" t="inlineStr">
        <is>
          <t>EMPAMAC</t>
        </is>
      </c>
      <c r="G221" t="inlineStr">
        <is>
          <t>25</t>
        </is>
      </c>
      <c r="H221" t="inlineStr">
        <is>
          <t>Film-coated tablet</t>
        </is>
      </c>
      <c r="I221" t="n">
        <v>30</v>
      </c>
      <c r="J221" t="n">
        <v>128.4</v>
      </c>
      <c r="K221" t="inlineStr">
        <is>
          <t>SAR</t>
        </is>
      </c>
      <c r="L221" s="5">
        <f>IF(AND(ISNUMBER(I221),I221&gt;0),J221/I221,"")</f>
        <v/>
      </c>
      <c r="M221" s="5">
        <f>IF(L221="","",L221/IF(K221="SAR",Inputs!$B$1,Inputs!$B$2))</f>
        <v/>
      </c>
      <c r="N221" t="inlineStr">
        <is>
          <t>Generic or other</t>
        </is>
      </c>
      <c r="O221" t="inlineStr">
        <is>
          <t>Pharma Pharmaceutical Industries (PPI)</t>
        </is>
      </c>
      <c r="P221" t="inlineStr">
        <is>
          <t>0210258309</t>
        </is>
      </c>
    </row>
    <row r="222">
      <c r="A222" t="inlineStr">
        <is>
          <t>Saudi Arabia</t>
        </is>
      </c>
      <c r="B222" t="inlineStr">
        <is>
          <t>A10BK</t>
        </is>
      </c>
      <c r="C222" t="inlineStr">
        <is>
          <t>SGLT2 inhibitors</t>
        </is>
      </c>
      <c r="D222" t="inlineStr">
        <is>
          <t>EMPAGLIFLOZIN</t>
        </is>
      </c>
      <c r="E222" t="inlineStr">
        <is>
          <t>Empamac</t>
        </is>
      </c>
      <c r="F222" t="inlineStr">
        <is>
          <t>EMPAMAC</t>
        </is>
      </c>
      <c r="G222" t="inlineStr">
        <is>
          <t>10</t>
        </is>
      </c>
      <c r="H222" t="inlineStr">
        <is>
          <t>Film-coated tablet</t>
        </is>
      </c>
      <c r="I222" t="n">
        <v>30</v>
      </c>
      <c r="J222" t="n">
        <v>128.4</v>
      </c>
      <c r="K222" t="inlineStr">
        <is>
          <t>SAR</t>
        </is>
      </c>
      <c r="L222" s="5">
        <f>IF(AND(ISNUMBER(I222),I222&gt;0),J222/I222,"")</f>
        <v/>
      </c>
      <c r="M222" s="5">
        <f>IF(L222="","",L222/IF(K222="SAR",Inputs!$B$1,Inputs!$B$2))</f>
        <v/>
      </c>
      <c r="N222" t="inlineStr">
        <is>
          <t>Generic or other</t>
        </is>
      </c>
      <c r="O222" t="inlineStr">
        <is>
          <t>Pharma Pharmaceutical Industries (PPI)</t>
        </is>
      </c>
      <c r="P222" t="inlineStr">
        <is>
          <t>0210258306</t>
        </is>
      </c>
    </row>
    <row r="223">
      <c r="A223" t="inlineStr">
        <is>
          <t>Saudi Arabia</t>
        </is>
      </c>
      <c r="B223" t="inlineStr">
        <is>
          <t>A10BK</t>
        </is>
      </c>
      <c r="C223" t="inlineStr">
        <is>
          <t>SGLT2 inhibitors</t>
        </is>
      </c>
      <c r="D223" t="inlineStr">
        <is>
          <t>EMPAGLIFLOZIN</t>
        </is>
      </c>
      <c r="E223" t="inlineStr">
        <is>
          <t>Gutirek</t>
        </is>
      </c>
      <c r="F223" t="inlineStr">
        <is>
          <t>GUTIREK</t>
        </is>
      </c>
      <c r="G223" t="inlineStr">
        <is>
          <t>10</t>
        </is>
      </c>
      <c r="H223" t="inlineStr">
        <is>
          <t>Film-coated tablet</t>
        </is>
      </c>
      <c r="I223" t="n">
        <v>30</v>
      </c>
      <c r="J223" t="n">
        <v>128.4</v>
      </c>
      <c r="K223" t="inlineStr">
        <is>
          <t>SAR</t>
        </is>
      </c>
      <c r="L223" s="5">
        <f>IF(AND(ISNUMBER(I223),I223&gt;0),J223/I223,"")</f>
        <v/>
      </c>
      <c r="M223" s="5">
        <f>IF(L223="","",L223/IF(K223="SAR",Inputs!$B$1,Inputs!$B$2))</f>
        <v/>
      </c>
      <c r="N223" t="inlineStr">
        <is>
          <t>Generic or other</t>
        </is>
      </c>
      <c r="O223" t="inlineStr">
        <is>
          <t>Eva pharma for Industry</t>
        </is>
      </c>
      <c r="P223" t="inlineStr">
        <is>
          <t>2306269964</t>
        </is>
      </c>
    </row>
    <row r="224">
      <c r="A224" t="inlineStr">
        <is>
          <t>Saudi Arabia</t>
        </is>
      </c>
      <c r="B224" t="inlineStr">
        <is>
          <t>A10BK</t>
        </is>
      </c>
      <c r="C224" t="inlineStr">
        <is>
          <t>SGLT2 inhibitors</t>
        </is>
      </c>
      <c r="D224" t="inlineStr">
        <is>
          <t>EMPAGLIFLOZIN</t>
        </is>
      </c>
      <c r="E224" t="inlineStr">
        <is>
          <t>Gutirek</t>
        </is>
      </c>
      <c r="F224" t="inlineStr">
        <is>
          <t>GUTIREK</t>
        </is>
      </c>
      <c r="G224" t="inlineStr">
        <is>
          <t>25</t>
        </is>
      </c>
      <c r="H224" t="inlineStr">
        <is>
          <t>Film-coated tablet</t>
        </is>
      </c>
      <c r="I224" t="n">
        <v>30</v>
      </c>
      <c r="J224" t="n">
        <v>128.4</v>
      </c>
      <c r="K224" t="inlineStr">
        <is>
          <t>SAR</t>
        </is>
      </c>
      <c r="L224" s="5">
        <f>IF(AND(ISNUMBER(I224),I224&gt;0),J224/I224,"")</f>
        <v/>
      </c>
      <c r="M224" s="5">
        <f>IF(L224="","",L224/IF(K224="SAR",Inputs!$B$1,Inputs!$B$2))</f>
        <v/>
      </c>
      <c r="N224" t="inlineStr">
        <is>
          <t>Generic or other</t>
        </is>
      </c>
      <c r="O224" t="inlineStr">
        <is>
          <t>Eva pharma for Industry</t>
        </is>
      </c>
      <c r="P224" t="inlineStr">
        <is>
          <t>2306269966</t>
        </is>
      </c>
    </row>
    <row r="225">
      <c r="A225" t="inlineStr">
        <is>
          <t>Saudi Arabia</t>
        </is>
      </c>
      <c r="B225" t="inlineStr">
        <is>
          <t>A10BK</t>
        </is>
      </c>
      <c r="C225" t="inlineStr">
        <is>
          <t>SGLT2 inhibitors</t>
        </is>
      </c>
      <c r="D225" t="inlineStr">
        <is>
          <t>EMPAGLIFLOZIN</t>
        </is>
      </c>
      <c r="E225" t="inlineStr">
        <is>
          <t>Monzeva</t>
        </is>
      </c>
      <c r="F225" t="inlineStr">
        <is>
          <t>MONZEVA</t>
        </is>
      </c>
      <c r="G225" t="inlineStr">
        <is>
          <t>25</t>
        </is>
      </c>
      <c r="H225" t="inlineStr">
        <is>
          <t>Film-coated tablet</t>
        </is>
      </c>
      <c r="I225" t="n">
        <v>30</v>
      </c>
      <c r="J225" t="n">
        <v>135.15</v>
      </c>
      <c r="K225" t="inlineStr">
        <is>
          <t>SAR</t>
        </is>
      </c>
      <c r="L225" s="5">
        <f>IF(AND(ISNUMBER(I225),I225&gt;0),J225/I225,"")</f>
        <v/>
      </c>
      <c r="M225" s="5">
        <f>IF(L225="","",L225/IF(K225="SAR",Inputs!$B$1,Inputs!$B$2))</f>
        <v/>
      </c>
      <c r="N225" t="inlineStr">
        <is>
          <t>Generic or other</t>
        </is>
      </c>
      <c r="O225" t="inlineStr">
        <is>
          <t>SUDAIR PHARMA COMPANY</t>
        </is>
      </c>
      <c r="P225" t="inlineStr">
        <is>
          <t>1308245763</t>
        </is>
      </c>
    </row>
    <row r="226">
      <c r="A226" t="inlineStr">
        <is>
          <t>Saudi Arabia</t>
        </is>
      </c>
      <c r="B226" t="inlineStr">
        <is>
          <t>A10BK</t>
        </is>
      </c>
      <c r="C226" t="inlineStr">
        <is>
          <t>SGLT2 inhibitors</t>
        </is>
      </c>
      <c r="D226" t="inlineStr">
        <is>
          <t>EMPAGLIFLOZIN</t>
        </is>
      </c>
      <c r="E226" t="inlineStr">
        <is>
          <t>Monzeva</t>
        </is>
      </c>
      <c r="F226" t="inlineStr">
        <is>
          <t>MONZEVA</t>
        </is>
      </c>
      <c r="G226" t="inlineStr">
        <is>
          <t>10</t>
        </is>
      </c>
      <c r="H226" t="inlineStr">
        <is>
          <t>Film-coated tablet</t>
        </is>
      </c>
      <c r="I226" t="n">
        <v>30</v>
      </c>
      <c r="J226" t="n">
        <v>135.15</v>
      </c>
      <c r="K226" t="inlineStr">
        <is>
          <t>SAR</t>
        </is>
      </c>
      <c r="L226" s="5">
        <f>IF(AND(ISNUMBER(I226),I226&gt;0),J226/I226,"")</f>
        <v/>
      </c>
      <c r="M226" s="5">
        <f>IF(L226="","",L226/IF(K226="SAR",Inputs!$B$1,Inputs!$B$2))</f>
        <v/>
      </c>
      <c r="N226" t="inlineStr">
        <is>
          <t>Generic or other</t>
        </is>
      </c>
      <c r="O226" t="inlineStr">
        <is>
          <t>SUDAIR PHARMA COMPANY</t>
        </is>
      </c>
      <c r="P226" t="inlineStr">
        <is>
          <t>1308245764</t>
        </is>
      </c>
    </row>
    <row r="227">
      <c r="A227" t="inlineStr">
        <is>
          <t>Saudi Arabia</t>
        </is>
      </c>
      <c r="B227" t="inlineStr">
        <is>
          <t>A10BX</t>
        </is>
      </c>
      <c r="C227" t="inlineStr"/>
      <c r="D227" t="inlineStr">
        <is>
          <t>DAPAGLIFLOZIN</t>
        </is>
      </c>
      <c r="E227" t="inlineStr">
        <is>
          <t>DIVINUS 5 mg film-coated tablet</t>
        </is>
      </c>
      <c r="F227" t="inlineStr">
        <is>
          <t>DIVINUS</t>
        </is>
      </c>
      <c r="G227" t="inlineStr">
        <is>
          <t>5</t>
        </is>
      </c>
      <c r="H227" t="inlineStr">
        <is>
          <t>Film-coated tablet</t>
        </is>
      </c>
      <c r="I227" t="n">
        <v>30</v>
      </c>
      <c r="J227" t="n">
        <v>151</v>
      </c>
      <c r="K227" t="inlineStr">
        <is>
          <t>SAR</t>
        </is>
      </c>
      <c r="L227" s="5">
        <f>IF(AND(ISNUMBER(I227),I227&gt;0),J227/I227,"")</f>
        <v/>
      </c>
      <c r="M227" s="5">
        <f>IF(L227="","",L227/IF(K227="SAR",Inputs!$B$1,Inputs!$B$2))</f>
        <v/>
      </c>
      <c r="N227" t="inlineStr">
        <is>
          <t>Generic or other</t>
        </is>
      </c>
      <c r="O227" t="inlineStr">
        <is>
          <t>Jazeera Pharmaceutical Industries (JPI)</t>
        </is>
      </c>
      <c r="P227" t="inlineStr">
        <is>
          <t>2511246336</t>
        </is>
      </c>
    </row>
    <row r="228">
      <c r="A228" t="inlineStr">
        <is>
          <t>Saudi Arabia</t>
        </is>
      </c>
      <c r="B228" t="inlineStr">
        <is>
          <t>A10BX</t>
        </is>
      </c>
      <c r="C228" t="inlineStr"/>
      <c r="D228" t="inlineStr">
        <is>
          <t>DAPAGLIFLOZIN</t>
        </is>
      </c>
      <c r="E228" t="inlineStr">
        <is>
          <t>DIVINUS 10 mg film-coated tablet</t>
        </is>
      </c>
      <c r="F228" t="inlineStr">
        <is>
          <t>DIVINUS</t>
        </is>
      </c>
      <c r="G228" t="inlineStr">
        <is>
          <t>10</t>
        </is>
      </c>
      <c r="H228" t="inlineStr">
        <is>
          <t>Film-coated tablet</t>
        </is>
      </c>
      <c r="I228" t="n">
        <v>30</v>
      </c>
      <c r="J228" t="n">
        <v>151</v>
      </c>
      <c r="K228" t="inlineStr">
        <is>
          <t>SAR</t>
        </is>
      </c>
      <c r="L228" s="5">
        <f>IF(AND(ISNUMBER(I228),I228&gt;0),J228/I228,"")</f>
        <v/>
      </c>
      <c r="M228" s="5">
        <f>IF(L228="","",L228/IF(K228="SAR",Inputs!$B$1,Inputs!$B$2))</f>
        <v/>
      </c>
      <c r="N228" t="inlineStr">
        <is>
          <t>Generic or other</t>
        </is>
      </c>
      <c r="O228" t="inlineStr">
        <is>
          <t>Jazeera Pharmaceutical Industries (JPI)</t>
        </is>
      </c>
      <c r="P228" t="inlineStr">
        <is>
          <t>1911246258</t>
        </is>
      </c>
    </row>
    <row r="229">
      <c r="A229" t="inlineStr">
        <is>
          <t>Saudi Arabia</t>
        </is>
      </c>
      <c r="B229" t="inlineStr">
        <is>
          <t>A10BX</t>
        </is>
      </c>
      <c r="C229" t="inlineStr"/>
      <c r="D229" t="inlineStr">
        <is>
          <t>EMPAGLIFLOZIN</t>
        </is>
      </c>
      <c r="E229" t="inlineStr">
        <is>
          <t>JARDIANCE 10 mg film-coated tablet</t>
        </is>
      </c>
      <c r="F229" t="inlineStr">
        <is>
          <t>JARDIANCE</t>
        </is>
      </c>
      <c r="G229" t="inlineStr">
        <is>
          <t>10</t>
        </is>
      </c>
      <c r="H229" t="inlineStr">
        <is>
          <t>Film-coated tablet</t>
        </is>
      </c>
      <c r="I229" t="n">
        <v>30</v>
      </c>
      <c r="J229" t="n">
        <v>159</v>
      </c>
      <c r="K229" t="inlineStr">
        <is>
          <t>SAR</t>
        </is>
      </c>
      <c r="L229" s="5">
        <f>IF(AND(ISNUMBER(I229),I229&gt;0),J229/I229,"")</f>
        <v/>
      </c>
      <c r="M229" s="5">
        <f>IF(L229="","",L229/IF(K229="SAR",Inputs!$B$1,Inputs!$B$2))</f>
        <v/>
      </c>
      <c r="N229" t="inlineStr">
        <is>
          <t>Originator</t>
        </is>
      </c>
      <c r="O229" t="inlineStr">
        <is>
          <t>BOEHRINGER INGELHEIM</t>
        </is>
      </c>
      <c r="P229" t="inlineStr">
        <is>
          <t>2810211247</t>
        </is>
      </c>
    </row>
    <row r="230">
      <c r="A230" t="inlineStr">
        <is>
          <t>Saudi Arabia</t>
        </is>
      </c>
      <c r="B230" t="inlineStr">
        <is>
          <t>A10BX</t>
        </is>
      </c>
      <c r="C230" t="inlineStr"/>
      <c r="D230" t="inlineStr">
        <is>
          <t>EMPAGLIFLOZIN</t>
        </is>
      </c>
      <c r="E230" t="inlineStr">
        <is>
          <t>JARDIANCE 25 mg film-coated tablet</t>
        </is>
      </c>
      <c r="F230" t="inlineStr">
        <is>
          <t>JARDIANCE</t>
        </is>
      </c>
      <c r="G230" t="inlineStr">
        <is>
          <t>25</t>
        </is>
      </c>
      <c r="H230" t="inlineStr">
        <is>
          <t>Film-coated tablet</t>
        </is>
      </c>
      <c r="I230" t="n">
        <v>30</v>
      </c>
      <c r="J230" t="n">
        <v>159</v>
      </c>
      <c r="K230" t="inlineStr">
        <is>
          <t>SAR</t>
        </is>
      </c>
      <c r="L230" s="5">
        <f>IF(AND(ISNUMBER(I230),I230&gt;0),J230/I230,"")</f>
        <v/>
      </c>
      <c r="M230" s="5">
        <f>IF(L230="","",L230/IF(K230="SAR",Inputs!$B$1,Inputs!$B$2))</f>
        <v/>
      </c>
      <c r="N230" t="inlineStr">
        <is>
          <t>Originator</t>
        </is>
      </c>
      <c r="O230" t="inlineStr">
        <is>
          <t>BOEHRINGER INGELHEIM</t>
        </is>
      </c>
      <c r="P230" t="inlineStr">
        <is>
          <t>2810211246</t>
        </is>
      </c>
    </row>
    <row r="231">
      <c r="A231" t="inlineStr">
        <is>
          <t>Saudi Arabia</t>
        </is>
      </c>
      <c r="B231" t="inlineStr">
        <is>
          <t>B05CB</t>
        </is>
      </c>
      <c r="C231" t="inlineStr"/>
      <c r="D231" t="inlineStr">
        <is>
          <t>DAPAGLIFLOZIN</t>
        </is>
      </c>
      <c r="E231" t="inlineStr">
        <is>
          <t>FORXIGA 10 mg film-coated tablet</t>
        </is>
      </c>
      <c r="F231" t="inlineStr">
        <is>
          <t>FORXIGA</t>
        </is>
      </c>
      <c r="G231" t="inlineStr">
        <is>
          <t>10</t>
        </is>
      </c>
      <c r="H231" t="inlineStr">
        <is>
          <t>Solution for injection</t>
        </is>
      </c>
      <c r="I231" t="n">
        <v>1</v>
      </c>
      <c r="J231" t="n">
        <v>159</v>
      </c>
      <c r="K231" t="inlineStr">
        <is>
          <t>SAR</t>
        </is>
      </c>
      <c r="L231" s="5">
        <f>IF(AND(ISNUMBER(I231),I231&gt;0),J231/I231,"")</f>
        <v/>
      </c>
      <c r="M231" s="5">
        <f>IF(L231="","",L231/IF(K231="SAR",Inputs!$B$1,Inputs!$B$2))</f>
        <v/>
      </c>
      <c r="N231" t="inlineStr">
        <is>
          <t>Originator</t>
        </is>
      </c>
      <c r="O231" t="inlineStr">
        <is>
          <t>Pharmaceutical Solution Industries (PSI)</t>
        </is>
      </c>
      <c r="P231" t="inlineStr">
        <is>
          <t>1807245616</t>
        </is>
      </c>
    </row>
    <row r="232">
      <c r="A232" t="inlineStr">
        <is>
          <t>Saudi Arabia</t>
        </is>
      </c>
      <c r="B232" t="inlineStr">
        <is>
          <t>B05CB</t>
        </is>
      </c>
      <c r="C232" t="inlineStr"/>
      <c r="D232" t="inlineStr">
        <is>
          <t>DAPAGLIFLOZIN</t>
        </is>
      </c>
      <c r="E232" t="inlineStr">
        <is>
          <t>FORXIGA 5 mg film-coated tablet</t>
        </is>
      </c>
      <c r="F232" t="inlineStr">
        <is>
          <t>FORXIGA</t>
        </is>
      </c>
      <c r="G232" t="inlineStr">
        <is>
          <t>5</t>
        </is>
      </c>
      <c r="H232" t="inlineStr">
        <is>
          <t>Solution for injection</t>
        </is>
      </c>
      <c r="I232" t="n">
        <v>1</v>
      </c>
      <c r="J232" t="n">
        <v>159</v>
      </c>
      <c r="K232" t="inlineStr">
        <is>
          <t>SAR</t>
        </is>
      </c>
      <c r="L232" s="5">
        <f>IF(AND(ISNUMBER(I232),I232&gt;0),J232/I232,"")</f>
        <v/>
      </c>
      <c r="M232" s="5">
        <f>IF(L232="","",L232/IF(K232="SAR",Inputs!$B$1,Inputs!$B$2))</f>
        <v/>
      </c>
      <c r="N232" t="inlineStr">
        <is>
          <t>Originator</t>
        </is>
      </c>
      <c r="O232" t="inlineStr">
        <is>
          <t>Pharmaceutical Solution Industries (PSI)</t>
        </is>
      </c>
      <c r="P232" t="inlineStr">
        <is>
          <t>1807245616</t>
        </is>
      </c>
    </row>
    <row r="233">
      <c r="A233" t="inlineStr">
        <is>
          <t>Saudi Arabia</t>
        </is>
      </c>
      <c r="B233" t="inlineStr">
        <is>
          <t>B05CB</t>
        </is>
      </c>
      <c r="C233" t="inlineStr"/>
      <c r="D233" t="inlineStr">
        <is>
          <t>NIVOLUMAB</t>
        </is>
      </c>
      <c r="E233" t="inlineStr">
        <is>
          <t>OPDIVO 10 mg/ml solution for injection</t>
        </is>
      </c>
      <c r="F233" t="inlineStr">
        <is>
          <t>OPDIVO</t>
        </is>
      </c>
      <c r="G233" t="inlineStr">
        <is>
          <t>10</t>
        </is>
      </c>
      <c r="H233" t="inlineStr">
        <is>
          <t>Solution for injection</t>
        </is>
      </c>
      <c r="I233" t="n">
        <v>1</v>
      </c>
      <c r="J233" t="n">
        <v>3385.15</v>
      </c>
      <c r="K233" t="inlineStr">
        <is>
          <t>SAR</t>
        </is>
      </c>
      <c r="L233" s="5">
        <f>IF(AND(ISNUMBER(I233),I233&gt;0),J233/I233,"")</f>
        <v/>
      </c>
      <c r="M233" s="5">
        <f>IF(L233="","",L233/IF(K233="SAR",Inputs!$B$1,Inputs!$B$2))</f>
        <v/>
      </c>
      <c r="N233" t="inlineStr">
        <is>
          <t>Originator</t>
        </is>
      </c>
      <c r="O233" t="inlineStr">
        <is>
          <t>Pharmaceutical Solution Industries (PSI)</t>
        </is>
      </c>
      <c r="P233" t="inlineStr">
        <is>
          <t>1807245616</t>
        </is>
      </c>
    </row>
    <row r="234">
      <c r="A234" t="inlineStr">
        <is>
          <t>Saudi Arabia</t>
        </is>
      </c>
      <c r="B234" t="inlineStr">
        <is>
          <t>C01EB</t>
        </is>
      </c>
      <c r="C234" t="inlineStr"/>
      <c r="D234" t="inlineStr">
        <is>
          <t>VERICIGUAT</t>
        </is>
      </c>
      <c r="E234" t="inlineStr">
        <is>
          <t>Verquvo</t>
        </is>
      </c>
      <c r="F234" t="inlineStr">
        <is>
          <t>VERQUVO</t>
        </is>
      </c>
      <c r="G234" t="inlineStr">
        <is>
          <t>10</t>
        </is>
      </c>
      <c r="H234" t="inlineStr">
        <is>
          <t>Film-coated tablet</t>
        </is>
      </c>
      <c r="I234" t="n">
        <v>28</v>
      </c>
      <c r="J234" t="n">
        <v>422.45</v>
      </c>
      <c r="K234" t="inlineStr">
        <is>
          <t>SAR</t>
        </is>
      </c>
      <c r="L234" s="5">
        <f>IF(AND(ISNUMBER(I234),I234&gt;0),J234/I234,"")</f>
        <v/>
      </c>
      <c r="M234" s="5">
        <f>IF(L234="","",L234/IF(K234="SAR",Inputs!$B$1,Inputs!$B$2))</f>
        <v/>
      </c>
      <c r="N234" t="inlineStr">
        <is>
          <t>Originator</t>
        </is>
      </c>
      <c r="O234" t="inlineStr">
        <is>
          <t>BAYER AG</t>
        </is>
      </c>
      <c r="P234" t="inlineStr">
        <is>
          <t>2403221886</t>
        </is>
      </c>
    </row>
    <row r="235">
      <c r="A235" t="inlineStr">
        <is>
          <t>Saudi Arabia</t>
        </is>
      </c>
      <c r="B235" t="inlineStr">
        <is>
          <t>C01EB</t>
        </is>
      </c>
      <c r="C235" t="inlineStr"/>
      <c r="D235" t="inlineStr">
        <is>
          <t>VERICIGUAT</t>
        </is>
      </c>
      <c r="E235" t="inlineStr">
        <is>
          <t>Verquvo</t>
        </is>
      </c>
      <c r="F235" t="inlineStr">
        <is>
          <t>VERQUVO</t>
        </is>
      </c>
      <c r="G235" t="inlineStr">
        <is>
          <t>2.5</t>
        </is>
      </c>
      <c r="H235" t="inlineStr">
        <is>
          <t>Film-coated tablet</t>
        </is>
      </c>
      <c r="I235" t="n">
        <v>14</v>
      </c>
      <c r="J235" t="n">
        <v>220.8</v>
      </c>
      <c r="K235" t="inlineStr">
        <is>
          <t>SAR</t>
        </is>
      </c>
      <c r="L235" s="5">
        <f>IF(AND(ISNUMBER(I235),I235&gt;0),J235/I235,"")</f>
        <v/>
      </c>
      <c r="M235" s="5">
        <f>IF(L235="","",L235/IF(K235="SAR",Inputs!$B$1,Inputs!$B$2))</f>
        <v/>
      </c>
      <c r="N235" t="inlineStr">
        <is>
          <t>Originator</t>
        </is>
      </c>
      <c r="O235" t="inlineStr">
        <is>
          <t>BAYER AG</t>
        </is>
      </c>
      <c r="P235" t="inlineStr">
        <is>
          <t>2403221885</t>
        </is>
      </c>
    </row>
    <row r="236">
      <c r="A236" t="inlineStr">
        <is>
          <t>Saudi Arabia</t>
        </is>
      </c>
      <c r="B236" t="inlineStr">
        <is>
          <t>C01EB</t>
        </is>
      </c>
      <c r="C236" t="inlineStr"/>
      <c r="D236" t="inlineStr">
        <is>
          <t>VERICIGUAT</t>
        </is>
      </c>
      <c r="E236" t="inlineStr">
        <is>
          <t>Verquvo</t>
        </is>
      </c>
      <c r="F236" t="inlineStr">
        <is>
          <t>VERQUVO</t>
        </is>
      </c>
      <c r="G236" t="inlineStr">
        <is>
          <t>5</t>
        </is>
      </c>
      <c r="H236" t="inlineStr">
        <is>
          <t>Film-coated tablet</t>
        </is>
      </c>
      <c r="I236" t="n">
        <v>14</v>
      </c>
      <c r="J236" t="n">
        <v>220.8</v>
      </c>
      <c r="K236" t="inlineStr">
        <is>
          <t>SAR</t>
        </is>
      </c>
      <c r="L236" s="5">
        <f>IF(AND(ISNUMBER(I236),I236&gt;0),J236/I236,"")</f>
        <v/>
      </c>
      <c r="M236" s="5">
        <f>IF(L236="","",L236/IF(K236="SAR",Inputs!$B$1,Inputs!$B$2))</f>
        <v/>
      </c>
      <c r="N236" t="inlineStr">
        <is>
          <t>Originator</t>
        </is>
      </c>
      <c r="O236" t="inlineStr">
        <is>
          <t>BAYER AG</t>
        </is>
      </c>
      <c r="P236" t="inlineStr">
        <is>
          <t>2403221884</t>
        </is>
      </c>
    </row>
    <row r="237">
      <c r="A237" t="inlineStr">
        <is>
          <t>Saudi Arabia</t>
        </is>
      </c>
      <c r="B237" t="inlineStr">
        <is>
          <t>C02KX</t>
        </is>
      </c>
      <c r="C237" t="inlineStr">
        <is>
          <t>Pulmonary hypertension</t>
        </is>
      </c>
      <c r="D237" t="inlineStr">
        <is>
          <t>SOTATERCEPT</t>
        </is>
      </c>
      <c r="E237" t="inlineStr">
        <is>
          <t>Winrevair</t>
        </is>
      </c>
      <c r="F237" t="inlineStr">
        <is>
          <t>WINREVAIR</t>
        </is>
      </c>
      <c r="G237" t="inlineStr">
        <is>
          <t>45</t>
        </is>
      </c>
      <c r="H237" t="inlineStr">
        <is>
          <t>Powder and solvent for solution for injection</t>
        </is>
      </c>
      <c r="I237" t="n">
        <v>1</v>
      </c>
      <c r="J237" t="n">
        <v>36247.2</v>
      </c>
      <c r="K237" t="inlineStr">
        <is>
          <t>SAR</t>
        </is>
      </c>
      <c r="L237" s="5">
        <f>IF(AND(ISNUMBER(I237),I237&gt;0),J237/I237,"")</f>
        <v/>
      </c>
      <c r="M237" s="5">
        <f>IF(L237="","",L237/IF(K237="SAR",Inputs!$B$1,Inputs!$B$2))</f>
        <v/>
      </c>
      <c r="N237" t="inlineStr">
        <is>
          <t>MSD</t>
        </is>
      </c>
      <c r="O237" t="inlineStr">
        <is>
          <t>MERCK SHARP &amp; DOHME</t>
        </is>
      </c>
      <c r="P237" t="inlineStr">
        <is>
          <t>2104257258</t>
        </is>
      </c>
    </row>
    <row r="238">
      <c r="A238" t="inlineStr">
        <is>
          <t>Saudi Arabia</t>
        </is>
      </c>
      <c r="B238" t="inlineStr">
        <is>
          <t>C02KX</t>
        </is>
      </c>
      <c r="C238" t="inlineStr">
        <is>
          <t>Pulmonary hypertension</t>
        </is>
      </c>
      <c r="D238" t="inlineStr">
        <is>
          <t>SOTATERCEPT</t>
        </is>
      </c>
      <c r="E238" t="inlineStr">
        <is>
          <t>Winrevair</t>
        </is>
      </c>
      <c r="F238" t="inlineStr">
        <is>
          <t>WINREVAIR</t>
        </is>
      </c>
      <c r="G238" t="inlineStr">
        <is>
          <t>45</t>
        </is>
      </c>
      <c r="H238" t="inlineStr">
        <is>
          <t>Powder and solvent for solution for injection</t>
        </is>
      </c>
      <c r="I238" t="n">
        <v>2</v>
      </c>
      <c r="J238" t="n">
        <v>72494.39999999999</v>
      </c>
      <c r="K238" t="inlineStr">
        <is>
          <t>SAR</t>
        </is>
      </c>
      <c r="L238" s="5">
        <f>IF(AND(ISNUMBER(I238),I238&gt;0),J238/I238,"")</f>
        <v/>
      </c>
      <c r="M238" s="5">
        <f>IF(L238="","",L238/IF(K238="SAR",Inputs!$B$1,Inputs!$B$2))</f>
        <v/>
      </c>
      <c r="N238" t="inlineStr">
        <is>
          <t>MSD</t>
        </is>
      </c>
      <c r="O238" t="inlineStr">
        <is>
          <t>MERCK SHARP &amp; DOHME</t>
        </is>
      </c>
      <c r="P238" t="inlineStr">
        <is>
          <t>2104257257</t>
        </is>
      </c>
    </row>
    <row r="239">
      <c r="A239" t="inlineStr">
        <is>
          <t>Saudi Arabia</t>
        </is>
      </c>
      <c r="B239" t="inlineStr">
        <is>
          <t>C02KX</t>
        </is>
      </c>
      <c r="C239" t="inlineStr">
        <is>
          <t>Pulmonary hypertension</t>
        </is>
      </c>
      <c r="D239" t="inlineStr">
        <is>
          <t>SOTATERCEPT</t>
        </is>
      </c>
      <c r="E239" t="inlineStr">
        <is>
          <t>Winrevair</t>
        </is>
      </c>
      <c r="F239" t="inlineStr">
        <is>
          <t>WINREVAIR</t>
        </is>
      </c>
      <c r="G239" t="inlineStr">
        <is>
          <t>60</t>
        </is>
      </c>
      <c r="H239" t="inlineStr">
        <is>
          <t>Powder and solvent for solution for injection</t>
        </is>
      </c>
      <c r="I239" t="n">
        <v>2</v>
      </c>
      <c r="J239" t="n">
        <v>90750</v>
      </c>
      <c r="K239" t="inlineStr">
        <is>
          <t>SAR</t>
        </is>
      </c>
      <c r="L239" s="5">
        <f>IF(AND(ISNUMBER(I239),I239&gt;0),J239/I239,"")</f>
        <v/>
      </c>
      <c r="M239" s="5">
        <f>IF(L239="","",L239/IF(K239="SAR",Inputs!$B$1,Inputs!$B$2))</f>
        <v/>
      </c>
      <c r="N239" t="inlineStr">
        <is>
          <t>MSD</t>
        </is>
      </c>
      <c r="O239" t="inlineStr">
        <is>
          <t>Merck Sharp &amp; Dohme B.V</t>
        </is>
      </c>
      <c r="P239" t="inlineStr">
        <is>
          <t>2108258090</t>
        </is>
      </c>
    </row>
    <row r="240">
      <c r="A240" t="inlineStr">
        <is>
          <t>Saudi Arabia</t>
        </is>
      </c>
      <c r="B240" t="inlineStr">
        <is>
          <t>C02KX</t>
        </is>
      </c>
      <c r="C240" t="inlineStr">
        <is>
          <t>Pulmonary hypertension</t>
        </is>
      </c>
      <c r="D240" t="inlineStr">
        <is>
          <t>SOTATERCEPT</t>
        </is>
      </c>
      <c r="E240" t="inlineStr">
        <is>
          <t>Winrevair</t>
        </is>
      </c>
      <c r="F240" t="inlineStr">
        <is>
          <t>WINREVAIR</t>
        </is>
      </c>
      <c r="G240" t="inlineStr">
        <is>
          <t>60</t>
        </is>
      </c>
      <c r="H240" t="inlineStr">
        <is>
          <t>Powder and solvent for solution for injection</t>
        </is>
      </c>
      <c r="I240" t="n">
        <v>1</v>
      </c>
      <c r="J240" t="n">
        <v>45375</v>
      </c>
      <c r="K240" t="inlineStr">
        <is>
          <t>SAR</t>
        </is>
      </c>
      <c r="L240" s="5">
        <f>IF(AND(ISNUMBER(I240),I240&gt;0),J240/I240,"")</f>
        <v/>
      </c>
      <c r="M240" s="5">
        <f>IF(L240="","",L240/IF(K240="SAR",Inputs!$B$1,Inputs!$B$2))</f>
        <v/>
      </c>
      <c r="N240" t="inlineStr">
        <is>
          <t>MSD</t>
        </is>
      </c>
      <c r="O240" t="inlineStr">
        <is>
          <t>Merck Sharp &amp; Dohme B.V</t>
        </is>
      </c>
      <c r="P240" t="inlineStr">
        <is>
          <t>2108258089</t>
        </is>
      </c>
    </row>
    <row r="241">
      <c r="A241" t="inlineStr">
        <is>
          <t>Saudi Arabia</t>
        </is>
      </c>
      <c r="B241" t="inlineStr">
        <is>
          <t>J01DD</t>
        </is>
      </c>
      <c r="C241" t="inlineStr"/>
      <c r="D241" t="inlineStr">
        <is>
          <t>AVIBACTAM</t>
        </is>
      </c>
      <c r="E241" t="inlineStr">
        <is>
          <t>Zidav</t>
        </is>
      </c>
      <c r="F241" t="inlineStr">
        <is>
          <t>ZIDAV</t>
        </is>
      </c>
      <c r="G241" t="inlineStr">
        <is>
          <t>2,0.5</t>
        </is>
      </c>
      <c r="H241" t="inlineStr">
        <is>
          <t>Powder for concentrate for solution for infusion</t>
        </is>
      </c>
      <c r="I241" t="n">
        <v>10</v>
      </c>
      <c r="J241" t="n">
        <v>2949.35</v>
      </c>
      <c r="K241" t="inlineStr">
        <is>
          <t>SAR</t>
        </is>
      </c>
      <c r="L241" s="5">
        <f>IF(AND(ISNUMBER(I241),I241&gt;0),J241/I241,"")</f>
        <v/>
      </c>
      <c r="M241" s="5">
        <f>IF(L241="","",L241/IF(K241="SAR",Inputs!$B$1,Inputs!$B$2))</f>
        <v/>
      </c>
      <c r="N241" t="inlineStr">
        <is>
          <t>Generic or other</t>
        </is>
      </c>
      <c r="O241" t="inlineStr">
        <is>
          <t>Med City Pharma</t>
        </is>
      </c>
      <c r="P241" t="inlineStr">
        <is>
          <t>0705269614</t>
        </is>
      </c>
    </row>
    <row r="242">
      <c r="A242" t="inlineStr">
        <is>
          <t>Saudi Arabia</t>
        </is>
      </c>
      <c r="B242" t="inlineStr">
        <is>
          <t>J01DD</t>
        </is>
      </c>
      <c r="C242" t="inlineStr"/>
      <c r="D242" t="inlineStr">
        <is>
          <t>AVIBACTAM</t>
        </is>
      </c>
      <c r="E242" t="inlineStr">
        <is>
          <t>Cazovy</t>
        </is>
      </c>
      <c r="F242" t="inlineStr">
        <is>
          <t>CAZOVY</t>
        </is>
      </c>
      <c r="G242" t="inlineStr">
        <is>
          <t>0.5, 2</t>
        </is>
      </c>
      <c r="H242" t="inlineStr">
        <is>
          <t>Powder for concentrate for solution for infusion</t>
        </is>
      </c>
      <c r="I242" t="n">
        <v>10</v>
      </c>
      <c r="J242" t="n">
        <v>3176.25</v>
      </c>
      <c r="K242" t="inlineStr">
        <is>
          <t>SAR</t>
        </is>
      </c>
      <c r="L242" s="5">
        <f>IF(AND(ISNUMBER(I242),I242&gt;0),J242/I242,"")</f>
        <v/>
      </c>
      <c r="M242" s="5">
        <f>IF(L242="","",L242/IF(K242="SAR",Inputs!$B$1,Inputs!$B$2))</f>
        <v/>
      </c>
      <c r="N242" t="inlineStr">
        <is>
          <t>Generic or other</t>
        </is>
      </c>
      <c r="O242" t="inlineStr">
        <is>
          <t>Jazeera Pharmaceutical Industries (JPI)</t>
        </is>
      </c>
      <c r="P242" t="inlineStr">
        <is>
          <t>1105269642</t>
        </is>
      </c>
    </row>
    <row r="243">
      <c r="A243" t="inlineStr">
        <is>
          <t>Saudi Arabia</t>
        </is>
      </c>
      <c r="B243" t="inlineStr">
        <is>
          <t>J01DD</t>
        </is>
      </c>
      <c r="C243" t="inlineStr"/>
      <c r="D243" t="inlineStr">
        <is>
          <t>AVIBACTAM</t>
        </is>
      </c>
      <c r="E243" t="inlineStr">
        <is>
          <t>ZAVICEFTA 2 g/0.5 g Vial</t>
        </is>
      </c>
      <c r="F243" t="inlineStr">
        <is>
          <t>ZAVICEFTA</t>
        </is>
      </c>
      <c r="G243" t="inlineStr">
        <is>
          <t>2,0.5</t>
        </is>
      </c>
      <c r="H243" t="inlineStr">
        <is>
          <t>Powder for concentrate for solution for infusion</t>
        </is>
      </c>
      <c r="I243" t="n">
        <v>10</v>
      </c>
      <c r="J243" t="n">
        <v>4537.5</v>
      </c>
      <c r="K243" t="inlineStr">
        <is>
          <t>SAR</t>
        </is>
      </c>
      <c r="L243" s="5">
        <f>IF(AND(ISNUMBER(I243),I243&gt;0),J243/I243,"")</f>
        <v/>
      </c>
      <c r="M243" s="5">
        <f>IF(L243="","",L243/IF(K243="SAR",Inputs!$B$1,Inputs!$B$2))</f>
        <v/>
      </c>
      <c r="N243" t="inlineStr">
        <is>
          <t>Originator</t>
        </is>
      </c>
      <c r="O243" t="inlineStr">
        <is>
          <t>PFIZER SAUDI LIMITED</t>
        </is>
      </c>
      <c r="P243" t="inlineStr">
        <is>
          <t>2204245188</t>
        </is>
      </c>
    </row>
    <row r="244">
      <c r="A244" t="inlineStr">
        <is>
          <t>Saudi Arabia</t>
        </is>
      </c>
      <c r="B244" t="inlineStr">
        <is>
          <t>J01DD</t>
        </is>
      </c>
      <c r="C244" t="inlineStr"/>
      <c r="D244" t="inlineStr">
        <is>
          <t>NIVOLUMAB</t>
        </is>
      </c>
      <c r="E244" t="inlineStr">
        <is>
          <t>OPDIVO 10 mg/ml solution for injection</t>
        </is>
      </c>
      <c r="F244" t="inlineStr">
        <is>
          <t>OPDIVO</t>
        </is>
      </c>
      <c r="G244" t="inlineStr">
        <is>
          <t>10</t>
        </is>
      </c>
      <c r="H244" t="inlineStr">
        <is>
          <t>Tablet</t>
        </is>
      </c>
      <c r="I244" t="n">
        <v>10</v>
      </c>
      <c r="J244" t="n">
        <v>6785.1</v>
      </c>
      <c r="K244" t="inlineStr">
        <is>
          <t>SAR</t>
        </is>
      </c>
      <c r="L244" s="5">
        <f>IF(AND(ISNUMBER(I244),I244&gt;0),J244/I244,"")</f>
        <v/>
      </c>
      <c r="M244" s="5">
        <f>IF(L244="","",L244/IF(K244="SAR",Inputs!$B$1,Inputs!$B$2))</f>
        <v/>
      </c>
      <c r="N244" t="inlineStr">
        <is>
          <t>Originator</t>
        </is>
      </c>
      <c r="O244" t="inlineStr">
        <is>
          <t>SANOFI WINTHROP INDUSTRIE</t>
        </is>
      </c>
      <c r="P244" t="inlineStr">
        <is>
          <t>21-37-10</t>
        </is>
      </c>
    </row>
    <row r="245">
      <c r="A245" t="inlineStr">
        <is>
          <t>Saudi Arabia</t>
        </is>
      </c>
      <c r="B245" t="inlineStr">
        <is>
          <t>J01DF</t>
        </is>
      </c>
      <c r="C245" t="inlineStr"/>
      <c r="D245" t="inlineStr">
        <is>
          <t>AVIBACTAM</t>
        </is>
      </c>
      <c r="E245" t="inlineStr">
        <is>
          <t>EMBLAVEO</t>
        </is>
      </c>
      <c r="F245" t="inlineStr">
        <is>
          <t>EMBLAVEO</t>
        </is>
      </c>
      <c r="G245" t="inlineStr">
        <is>
          <t>1.5, 0.5</t>
        </is>
      </c>
      <c r="H245" t="inlineStr">
        <is>
          <t>Powder for concentrate for solution for infusion</t>
        </is>
      </c>
      <c r="I245" t="n">
        <v>10</v>
      </c>
      <c r="J245" t="n">
        <v>9011.299999999999</v>
      </c>
      <c r="K245" t="inlineStr">
        <is>
          <t>SAR</t>
        </is>
      </c>
      <c r="L245" s="5">
        <f>IF(AND(ISNUMBER(I245),I245&gt;0),J245/I245,"")</f>
        <v/>
      </c>
      <c r="M245" s="5">
        <f>IF(L245="","",L245/IF(K245="SAR",Inputs!$B$1,Inputs!$B$2))</f>
        <v/>
      </c>
      <c r="N245" t="inlineStr">
        <is>
          <t>Generic or other</t>
        </is>
      </c>
      <c r="O245" t="inlineStr">
        <is>
          <t>Pfizer Europe MA EEIG</t>
        </is>
      </c>
      <c r="P245" t="inlineStr">
        <is>
          <t>2806260012</t>
        </is>
      </c>
    </row>
    <row r="246">
      <c r="A246" t="inlineStr">
        <is>
          <t>Saudi Arabia</t>
        </is>
      </c>
      <c r="B246" t="inlineStr">
        <is>
          <t>J01DH</t>
        </is>
      </c>
      <c r="C246" t="inlineStr">
        <is>
          <t>Carbapenems</t>
        </is>
      </c>
      <c r="D246" t="inlineStr">
        <is>
          <t>RELEBACTAM</t>
        </is>
      </c>
      <c r="E246" t="inlineStr">
        <is>
          <t>Recarbrio</t>
        </is>
      </c>
      <c r="F246" t="inlineStr">
        <is>
          <t>RECARBRIO</t>
        </is>
      </c>
      <c r="G246" t="inlineStr">
        <is>
          <t>500,500,250</t>
        </is>
      </c>
      <c r="H246" t="inlineStr">
        <is>
          <t>Powder for solution for infusion</t>
        </is>
      </c>
      <c r="I246" t="n">
        <v>25</v>
      </c>
      <c r="J246" t="n">
        <v>15509.4</v>
      </c>
      <c r="K246" t="inlineStr">
        <is>
          <t>SAR</t>
        </is>
      </c>
      <c r="L246" s="5">
        <f>IF(AND(ISNUMBER(I246),I246&gt;0),J246/I246,"")</f>
        <v/>
      </c>
      <c r="M246" s="5">
        <f>IF(L246="","",L246/IF(K246="SAR",Inputs!$B$1,Inputs!$B$2))</f>
        <v/>
      </c>
      <c r="N246" t="inlineStr">
        <is>
          <t>MSD</t>
        </is>
      </c>
      <c r="O246" t="inlineStr">
        <is>
          <t>Merck Sharp &amp; Dohme B.V</t>
        </is>
      </c>
      <c r="P246" t="inlineStr">
        <is>
          <t>1304233540</t>
        </is>
      </c>
    </row>
    <row r="247">
      <c r="A247" t="inlineStr">
        <is>
          <t>Saudi Arabia</t>
        </is>
      </c>
      <c r="B247" t="inlineStr">
        <is>
          <t>J01DI</t>
        </is>
      </c>
      <c r="C247" t="inlineStr">
        <is>
          <t>Other cephalosporins</t>
        </is>
      </c>
      <c r="D247" t="inlineStr">
        <is>
          <t>CEFTOLOZANE</t>
        </is>
      </c>
      <c r="E247" t="inlineStr">
        <is>
          <t>ZERBAXA Powder For Injection Vial</t>
        </is>
      </c>
      <c r="F247" t="inlineStr">
        <is>
          <t>ZERBAXA</t>
        </is>
      </c>
      <c r="G247" t="inlineStr">
        <is>
          <t>0.5,1</t>
        </is>
      </c>
      <c r="H247" t="inlineStr">
        <is>
          <t>Powder for injection</t>
        </is>
      </c>
      <c r="I247" t="n">
        <v>10</v>
      </c>
      <c r="J247" t="n">
        <v>3282.1</v>
      </c>
      <c r="K247" t="inlineStr">
        <is>
          <t>SAR</t>
        </is>
      </c>
      <c r="L247" s="5">
        <f>IF(AND(ISNUMBER(I247),I247&gt;0),J247/I247,"")</f>
        <v/>
      </c>
      <c r="M247" s="5">
        <f>IF(L247="","",L247/IF(K247="SAR",Inputs!$B$1,Inputs!$B$2))</f>
        <v/>
      </c>
      <c r="N247" t="inlineStr">
        <is>
          <t>MSD</t>
        </is>
      </c>
      <c r="O247" t="inlineStr">
        <is>
          <t>MERCK SHARP &amp; DOHME</t>
        </is>
      </c>
      <c r="P247" t="inlineStr">
        <is>
          <t>2501233167</t>
        </is>
      </c>
    </row>
    <row r="248">
      <c r="A248" t="inlineStr">
        <is>
          <t>Saudi Arabia</t>
        </is>
      </c>
      <c r="B248" t="inlineStr">
        <is>
          <t>J01XX</t>
        </is>
      </c>
      <c r="C248" t="inlineStr">
        <is>
          <t>Other antibacterials</t>
        </is>
      </c>
      <c r="D248" t="inlineStr"/>
      <c r="E248" t="inlineStr">
        <is>
          <t>LINDEC 600 mg Film-coated Tablet</t>
        </is>
      </c>
      <c r="F248" t="inlineStr">
        <is>
          <t>LINDEC</t>
        </is>
      </c>
      <c r="G248" t="inlineStr">
        <is>
          <t>600</t>
        </is>
      </c>
      <c r="H248" t="inlineStr">
        <is>
          <t>Film-coated tablet</t>
        </is>
      </c>
      <c r="I248" t="n">
        <v>30</v>
      </c>
      <c r="J248" t="n">
        <v>1535.75</v>
      </c>
      <c r="K248" t="inlineStr">
        <is>
          <t>SAR</t>
        </is>
      </c>
      <c r="L248" s="5">
        <f>IF(AND(ISNUMBER(I248),I248&gt;0),J248/I248,"")</f>
        <v/>
      </c>
      <c r="M248" s="5">
        <f>IF(L248="","",L248/IF(K248="SAR",Inputs!$B$1,Inputs!$B$2))</f>
        <v/>
      </c>
      <c r="N248" t="inlineStr">
        <is>
          <t>Generic or other</t>
        </is>
      </c>
      <c r="O248" t="inlineStr">
        <is>
          <t>APOTEX INC. (SIGNET SITE)</t>
        </is>
      </c>
      <c r="P248" t="inlineStr">
        <is>
          <t>1808258048</t>
        </is>
      </c>
    </row>
    <row r="249">
      <c r="A249" t="inlineStr">
        <is>
          <t>Saudi Arabia</t>
        </is>
      </c>
      <c r="B249" t="inlineStr">
        <is>
          <t>J01XX</t>
        </is>
      </c>
      <c r="C249" t="inlineStr">
        <is>
          <t>Other antibacterials</t>
        </is>
      </c>
      <c r="D249" t="inlineStr"/>
      <c r="E249" t="inlineStr">
        <is>
          <t>Zenix</t>
        </is>
      </c>
      <c r="F249" t="inlineStr">
        <is>
          <t>ZENIX</t>
        </is>
      </c>
      <c r="G249" t="inlineStr">
        <is>
          <t>600</t>
        </is>
      </c>
      <c r="H249" t="inlineStr">
        <is>
          <t>Film-coated tablet</t>
        </is>
      </c>
      <c r="I249" t="n">
        <v>20</v>
      </c>
      <c r="J249" t="n">
        <v>1137.6</v>
      </c>
      <c r="K249" t="inlineStr">
        <is>
          <t>SAR</t>
        </is>
      </c>
      <c r="L249" s="5">
        <f>IF(AND(ISNUMBER(I249),I249&gt;0),J249/I249,"")</f>
        <v/>
      </c>
      <c r="M249" s="5">
        <f>IF(L249="","",L249/IF(K249="SAR",Inputs!$B$1,Inputs!$B$2))</f>
        <v/>
      </c>
      <c r="N249" t="inlineStr">
        <is>
          <t>Generic or other</t>
        </is>
      </c>
      <c r="O249" t="inlineStr">
        <is>
          <t>STADA ARZNEIMITTEL GmbH</t>
        </is>
      </c>
      <c r="P249" t="inlineStr">
        <is>
          <t>0708222418</t>
        </is>
      </c>
    </row>
    <row r="250">
      <c r="A250" t="inlineStr">
        <is>
          <t>Saudi Arabia</t>
        </is>
      </c>
      <c r="B250" t="inlineStr">
        <is>
          <t>J01XX</t>
        </is>
      </c>
      <c r="C250" t="inlineStr">
        <is>
          <t>Other antibacterials</t>
        </is>
      </c>
      <c r="D250" t="inlineStr"/>
      <c r="E250" t="inlineStr">
        <is>
          <t>Lidolinz</t>
        </is>
      </c>
      <c r="F250" t="inlineStr">
        <is>
          <t>LIDOLINZ</t>
        </is>
      </c>
      <c r="G250" t="inlineStr">
        <is>
          <t>600</t>
        </is>
      </c>
      <c r="H250" t="inlineStr">
        <is>
          <t>Film-coated tablet</t>
        </is>
      </c>
      <c r="I250" t="n">
        <v>10</v>
      </c>
      <c r="J250" t="n">
        <v>625.65</v>
      </c>
      <c r="K250" t="inlineStr">
        <is>
          <t>SAR</t>
        </is>
      </c>
      <c r="L250" s="5">
        <f>IF(AND(ISNUMBER(I250),I250&gt;0),J250/I250,"")</f>
        <v/>
      </c>
      <c r="M250" s="5">
        <f>IF(L250="","",L250/IF(K250="SAR",Inputs!$B$1,Inputs!$B$2))</f>
        <v/>
      </c>
      <c r="N250" t="inlineStr">
        <is>
          <t>Generic or other</t>
        </is>
      </c>
      <c r="O250" t="inlineStr">
        <is>
          <t>CALIFORNIA GREENS CORPORATION FACTORY</t>
        </is>
      </c>
      <c r="P250" t="inlineStr">
        <is>
          <t>1407257751</t>
        </is>
      </c>
    </row>
    <row r="251">
      <c r="A251" t="inlineStr">
        <is>
          <t>Saudi Arabia</t>
        </is>
      </c>
      <c r="B251" t="inlineStr">
        <is>
          <t>J01XX</t>
        </is>
      </c>
      <c r="C251" t="inlineStr">
        <is>
          <t>Other antibacterials</t>
        </is>
      </c>
      <c r="D251" t="inlineStr"/>
      <c r="E251" t="inlineStr">
        <is>
          <t>Zodinex</t>
        </is>
      </c>
      <c r="F251" t="inlineStr">
        <is>
          <t>ZODINEX</t>
        </is>
      </c>
      <c r="G251" t="inlineStr">
        <is>
          <t>600</t>
        </is>
      </c>
      <c r="H251" t="inlineStr">
        <is>
          <t>Film-coated tablet</t>
        </is>
      </c>
      <c r="I251" t="n">
        <v>20</v>
      </c>
      <c r="J251" t="n">
        <v>1251.35</v>
      </c>
      <c r="K251" t="inlineStr">
        <is>
          <t>SAR</t>
        </is>
      </c>
      <c r="L251" s="5">
        <f>IF(AND(ISNUMBER(I251),I251&gt;0),J251/I251,"")</f>
        <v/>
      </c>
      <c r="M251" s="5">
        <f>IF(L251="","",L251/IF(K251="SAR",Inputs!$B$1,Inputs!$B$2))</f>
        <v/>
      </c>
      <c r="N251" t="inlineStr">
        <is>
          <t>Generic or other</t>
        </is>
      </c>
      <c r="O251" t="inlineStr">
        <is>
          <t>Middle East Pharmaceutical Industries Co Ltd Avalon Pharma</t>
        </is>
      </c>
      <c r="P251" t="inlineStr">
        <is>
          <t>2711234560</t>
        </is>
      </c>
    </row>
    <row r="252">
      <c r="A252" t="inlineStr">
        <is>
          <t>Saudi Arabia</t>
        </is>
      </c>
      <c r="B252" t="inlineStr">
        <is>
          <t>J01XX</t>
        </is>
      </c>
      <c r="C252" t="inlineStr">
        <is>
          <t>Other antibacterials</t>
        </is>
      </c>
      <c r="D252" t="inlineStr"/>
      <c r="E252" t="inlineStr">
        <is>
          <t>Lenzal</t>
        </is>
      </c>
      <c r="F252" t="inlineStr">
        <is>
          <t>LENZAL</t>
        </is>
      </c>
      <c r="G252" t="inlineStr">
        <is>
          <t>600</t>
        </is>
      </c>
      <c r="H252" t="inlineStr">
        <is>
          <t>Film-coated tablet</t>
        </is>
      </c>
      <c r="I252" t="n">
        <v>30</v>
      </c>
      <c r="J252" t="n">
        <v>1877.1</v>
      </c>
      <c r="K252" t="inlineStr">
        <is>
          <t>SAR</t>
        </is>
      </c>
      <c r="L252" s="5">
        <f>IF(AND(ISNUMBER(I252),I252&gt;0),J252/I252,"")</f>
        <v/>
      </c>
      <c r="M252" s="5">
        <f>IF(L252="","",L252/IF(K252="SAR",Inputs!$B$1,Inputs!$B$2))</f>
        <v/>
      </c>
      <c r="N252" t="inlineStr">
        <is>
          <t>Generic or other</t>
        </is>
      </c>
      <c r="O252" t="inlineStr">
        <is>
          <t>Alrai Pharmaceutical industry Co. (L.L.C)</t>
        </is>
      </c>
      <c r="P252" t="inlineStr">
        <is>
          <t>2306257595</t>
        </is>
      </c>
    </row>
    <row r="253">
      <c r="A253" t="inlineStr">
        <is>
          <t>Saudi Arabia</t>
        </is>
      </c>
      <c r="B253" t="inlineStr">
        <is>
          <t>J01XX</t>
        </is>
      </c>
      <c r="C253" t="inlineStr">
        <is>
          <t>Other antibacterials</t>
        </is>
      </c>
      <c r="D253" t="inlineStr"/>
      <c r="E253" t="inlineStr">
        <is>
          <t>DILIZOLEN 600MG TABLET</t>
        </is>
      </c>
      <c r="F253" t="inlineStr">
        <is>
          <t>DILIZOLEN</t>
        </is>
      </c>
      <c r="G253" t="inlineStr">
        <is>
          <t>600</t>
        </is>
      </c>
      <c r="H253" t="inlineStr">
        <is>
          <t>Tablet</t>
        </is>
      </c>
      <c r="I253" t="n">
        <v>20</v>
      </c>
      <c r="J253" t="n">
        <v>1404.45</v>
      </c>
      <c r="K253" t="inlineStr">
        <is>
          <t>SAR</t>
        </is>
      </c>
      <c r="L253" s="5">
        <f>IF(AND(ISNUMBER(I253),I253&gt;0),J253/I253,"")</f>
        <v/>
      </c>
      <c r="M253" s="5">
        <f>IF(L253="","",L253/IF(K253="SAR",Inputs!$B$1,Inputs!$B$2))</f>
        <v/>
      </c>
      <c r="N253" t="inlineStr">
        <is>
          <t>Generic or other</t>
        </is>
      </c>
      <c r="O253" t="inlineStr">
        <is>
          <t>Glenmark Pharmaceuticals Limited</t>
        </is>
      </c>
      <c r="P253" t="inlineStr">
        <is>
          <t>1603257077</t>
        </is>
      </c>
    </row>
    <row r="254">
      <c r="A254" t="inlineStr">
        <is>
          <t>Saudi Arabia</t>
        </is>
      </c>
      <c r="B254" t="inlineStr">
        <is>
          <t>J01XX</t>
        </is>
      </c>
      <c r="C254" t="inlineStr">
        <is>
          <t>Other antibacterials</t>
        </is>
      </c>
      <c r="D254" t="inlineStr"/>
      <c r="E254" t="inlineStr">
        <is>
          <t>Lozned</t>
        </is>
      </c>
      <c r="F254" t="inlineStr">
        <is>
          <t>LOZNED</t>
        </is>
      </c>
      <c r="G254" t="inlineStr">
        <is>
          <t>2</t>
        </is>
      </c>
      <c r="H254" t="inlineStr">
        <is>
          <t>Solution for infusion</t>
        </is>
      </c>
      <c r="I254" t="n">
        <v>1</v>
      </c>
      <c r="J254" t="n">
        <v>136.15</v>
      </c>
      <c r="K254" t="inlineStr">
        <is>
          <t>SAR</t>
        </is>
      </c>
      <c r="L254" s="5">
        <f>IF(AND(ISNUMBER(I254),I254&gt;0),J254/I254,"")</f>
        <v/>
      </c>
      <c r="M254" s="5">
        <f>IF(L254="","",L254/IF(K254="SAR",Inputs!$B$1,Inputs!$B$2))</f>
        <v/>
      </c>
      <c r="N254" t="inlineStr">
        <is>
          <t>Generic or other</t>
        </is>
      </c>
      <c r="O254" t="inlineStr">
        <is>
          <t>MS PHARMA for Pharmaceuticals</t>
        </is>
      </c>
      <c r="P254" t="inlineStr">
        <is>
          <t>2105269812</t>
        </is>
      </c>
    </row>
    <row r="255">
      <c r="A255" t="inlineStr">
        <is>
          <t>Saudi Arabia</t>
        </is>
      </c>
      <c r="B255" t="inlineStr">
        <is>
          <t>J01XX</t>
        </is>
      </c>
      <c r="C255" t="inlineStr">
        <is>
          <t>Other antibacterials</t>
        </is>
      </c>
      <c r="D255" t="inlineStr"/>
      <c r="E255" t="inlineStr">
        <is>
          <t>Zersa</t>
        </is>
      </c>
      <c r="F255" t="inlineStr">
        <is>
          <t>ZERSA</t>
        </is>
      </c>
      <c r="G255" t="inlineStr">
        <is>
          <t>2</t>
        </is>
      </c>
      <c r="H255" t="inlineStr">
        <is>
          <t>Solution for infusion</t>
        </is>
      </c>
      <c r="I255" t="n">
        <v>1</v>
      </c>
      <c r="J255" t="n">
        <v>136.9</v>
      </c>
      <c r="K255" t="inlineStr">
        <is>
          <t>SAR</t>
        </is>
      </c>
      <c r="L255" s="5">
        <f>IF(AND(ISNUMBER(I255),I255&gt;0),J255/I255,"")</f>
        <v/>
      </c>
      <c r="M255" s="5">
        <f>IF(L255="","",L255/IF(K255="SAR",Inputs!$B$1,Inputs!$B$2))</f>
        <v/>
      </c>
      <c r="N255" t="inlineStr">
        <is>
          <t>Generic or other</t>
        </is>
      </c>
      <c r="O255" t="inlineStr">
        <is>
          <t>Jazeera Pharmaceutical Industries (JPI)</t>
        </is>
      </c>
      <c r="P255" t="inlineStr">
        <is>
          <t>1810211196</t>
        </is>
      </c>
    </row>
    <row r="256">
      <c r="A256" t="inlineStr">
        <is>
          <t>Saudi Arabia</t>
        </is>
      </c>
      <c r="B256" t="inlineStr">
        <is>
          <t>J01XX</t>
        </is>
      </c>
      <c r="C256" t="inlineStr">
        <is>
          <t>Other antibacterials</t>
        </is>
      </c>
      <c r="D256" t="inlineStr"/>
      <c r="E256" t="inlineStr">
        <is>
          <t>LINID 2 MG/ML SOLUTION FOR INFUSION</t>
        </is>
      </c>
      <c r="F256" t="inlineStr">
        <is>
          <t>LINID</t>
        </is>
      </c>
      <c r="G256" t="inlineStr">
        <is>
          <t>2</t>
        </is>
      </c>
      <c r="H256" t="inlineStr">
        <is>
          <t>Solution for infusion</t>
        </is>
      </c>
      <c r="I256" t="n">
        <v>1</v>
      </c>
      <c r="J256" t="n">
        <v>144.15</v>
      </c>
      <c r="K256" t="inlineStr">
        <is>
          <t>SAR</t>
        </is>
      </c>
      <c r="L256" s="5">
        <f>IF(AND(ISNUMBER(I256),I256&gt;0),J256/I256,"")</f>
        <v/>
      </c>
      <c r="M256" s="5">
        <f>IF(L256="","",L256/IF(K256="SAR",Inputs!$B$1,Inputs!$B$2))</f>
        <v/>
      </c>
      <c r="N256" t="inlineStr">
        <is>
          <t>Generic or other</t>
        </is>
      </c>
      <c r="O256" t="inlineStr">
        <is>
          <t>AJA PHARMACEUTICAL INDUSTRIES</t>
        </is>
      </c>
      <c r="P256" t="inlineStr">
        <is>
          <t>2305233692</t>
        </is>
      </c>
    </row>
    <row r="257">
      <c r="A257" t="inlineStr">
        <is>
          <t>Saudi Arabia</t>
        </is>
      </c>
      <c r="B257" t="inlineStr">
        <is>
          <t>J01XX</t>
        </is>
      </c>
      <c r="C257" t="inlineStr">
        <is>
          <t>Other antibacterials</t>
        </is>
      </c>
      <c r="D257" t="inlineStr"/>
      <c r="E257" t="inlineStr">
        <is>
          <t>KINZADO</t>
        </is>
      </c>
      <c r="F257" t="inlineStr">
        <is>
          <t>KINZADO</t>
        </is>
      </c>
      <c r="G257" t="inlineStr">
        <is>
          <t>600</t>
        </is>
      </c>
      <c r="H257" t="inlineStr">
        <is>
          <t>Film-coated tablet</t>
        </is>
      </c>
      <c r="I257" t="n">
        <v>10</v>
      </c>
      <c r="J257" t="n">
        <v>1447.2</v>
      </c>
      <c r="K257" t="inlineStr">
        <is>
          <t>SAR</t>
        </is>
      </c>
      <c r="L257" s="5">
        <f>IF(AND(ISNUMBER(I257),I257&gt;0),J257/I257,"")</f>
        <v/>
      </c>
      <c r="M257" s="5">
        <f>IF(L257="","",L257/IF(K257="SAR",Inputs!$B$1,Inputs!$B$2))</f>
        <v/>
      </c>
      <c r="N257" t="inlineStr">
        <is>
          <t>Generic or other</t>
        </is>
      </c>
      <c r="O257" t="inlineStr">
        <is>
          <t>SPIMACO ADDWAEIH</t>
        </is>
      </c>
      <c r="P257" t="inlineStr">
        <is>
          <t>2307257834</t>
        </is>
      </c>
    </row>
    <row r="258">
      <c r="A258" t="inlineStr">
        <is>
          <t>Saudi Arabia</t>
        </is>
      </c>
      <c r="B258" t="inlineStr">
        <is>
          <t>J01XX</t>
        </is>
      </c>
      <c r="C258" t="inlineStr">
        <is>
          <t>Other antibacterials</t>
        </is>
      </c>
      <c r="D258" t="inlineStr"/>
      <c r="E258" t="inlineStr">
        <is>
          <t>Zillion</t>
        </is>
      </c>
      <c r="F258" t="inlineStr">
        <is>
          <t>ZILLION</t>
        </is>
      </c>
      <c r="G258" t="inlineStr">
        <is>
          <t>600</t>
        </is>
      </c>
      <c r="H258" t="inlineStr">
        <is>
          <t>Film-coated tablet</t>
        </is>
      </c>
      <c r="I258" t="n">
        <v>10</v>
      </c>
      <c r="J258" t="n">
        <v>1447.2</v>
      </c>
      <c r="K258" t="inlineStr">
        <is>
          <t>SAR</t>
        </is>
      </c>
      <c r="L258" s="5">
        <f>IF(AND(ISNUMBER(I258),I258&gt;0),J258/I258,"")</f>
        <v/>
      </c>
      <c r="M258" s="5">
        <f>IF(L258="","",L258/IF(K258="SAR",Inputs!$B$1,Inputs!$B$2))</f>
        <v/>
      </c>
      <c r="N258" t="inlineStr">
        <is>
          <t>Generic or other</t>
        </is>
      </c>
      <c r="O258" t="inlineStr">
        <is>
          <t>Saudi Amarox</t>
        </is>
      </c>
      <c r="P258" t="inlineStr">
        <is>
          <t>2202210538</t>
        </is>
      </c>
    </row>
    <row r="259">
      <c r="A259" t="inlineStr">
        <is>
          <t>Saudi Arabia</t>
        </is>
      </c>
      <c r="B259" t="inlineStr">
        <is>
          <t>J01XX</t>
        </is>
      </c>
      <c r="C259" t="inlineStr">
        <is>
          <t>Other antibacterials</t>
        </is>
      </c>
      <c r="D259" t="inlineStr"/>
      <c r="E259" t="inlineStr">
        <is>
          <t>Zextro</t>
        </is>
      </c>
      <c r="F259" t="inlineStr">
        <is>
          <t>ZEXTRO</t>
        </is>
      </c>
      <c r="G259" t="inlineStr">
        <is>
          <t>600</t>
        </is>
      </c>
      <c r="H259" t="inlineStr">
        <is>
          <t>Film-coated tablet</t>
        </is>
      </c>
      <c r="I259" t="n">
        <v>20</v>
      </c>
      <c r="J259" t="n">
        <v>2894.4</v>
      </c>
      <c r="K259" t="inlineStr">
        <is>
          <t>SAR</t>
        </is>
      </c>
      <c r="L259" s="5">
        <f>IF(AND(ISNUMBER(I259),I259&gt;0),J259/I259,"")</f>
        <v/>
      </c>
      <c r="M259" s="5">
        <f>IF(L259="","",L259/IF(K259="SAR",Inputs!$B$1,Inputs!$B$2))</f>
        <v/>
      </c>
      <c r="N259" t="inlineStr">
        <is>
          <t>Generic or other</t>
        </is>
      </c>
      <c r="O259" t="inlineStr">
        <is>
          <t>Med City Pharma</t>
        </is>
      </c>
      <c r="P259" t="inlineStr">
        <is>
          <t>0203256966</t>
        </is>
      </c>
    </row>
    <row r="260">
      <c r="A260" t="inlineStr">
        <is>
          <t>Saudi Arabia</t>
        </is>
      </c>
      <c r="B260" t="inlineStr">
        <is>
          <t>J01XX</t>
        </is>
      </c>
      <c r="C260" t="inlineStr">
        <is>
          <t>Other antibacterials</t>
        </is>
      </c>
      <c r="D260" t="inlineStr"/>
      <c r="E260" t="inlineStr">
        <is>
          <t>ZYVOX 2 MG/ML SOLUTION FOR INFUSION</t>
        </is>
      </c>
      <c r="F260" t="inlineStr">
        <is>
          <t>ZYVOX</t>
        </is>
      </c>
      <c r="G260" t="inlineStr">
        <is>
          <t>2</t>
        </is>
      </c>
      <c r="H260" t="inlineStr">
        <is>
          <t>Solution for infusion</t>
        </is>
      </c>
      <c r="I260" t="n">
        <v>10</v>
      </c>
      <c r="J260" t="n">
        <v>1521.65</v>
      </c>
      <c r="K260" t="inlineStr">
        <is>
          <t>SAR</t>
        </is>
      </c>
      <c r="L260" s="5">
        <f>IF(AND(ISNUMBER(I260),I260&gt;0),J260/I260,"")</f>
        <v/>
      </c>
      <c r="M260" s="5">
        <f>IF(L260="","",L260/IF(K260="SAR",Inputs!$B$1,Inputs!$B$2))</f>
        <v/>
      </c>
      <c r="N260" t="inlineStr">
        <is>
          <t>Generic or other</t>
        </is>
      </c>
      <c r="O260" t="inlineStr">
        <is>
          <t>PFIZER INC</t>
        </is>
      </c>
      <c r="P260" t="inlineStr">
        <is>
          <t>0402269079</t>
        </is>
      </c>
    </row>
    <row r="261">
      <c r="A261" t="inlineStr">
        <is>
          <t>Saudi Arabia</t>
        </is>
      </c>
      <c r="B261" t="inlineStr">
        <is>
          <t>J01XX</t>
        </is>
      </c>
      <c r="C261" t="inlineStr">
        <is>
          <t>Other antibacterials</t>
        </is>
      </c>
      <c r="D261" t="inlineStr"/>
      <c r="E261" t="inlineStr">
        <is>
          <t>ZERSA 600 mg Film-coated Tablet</t>
        </is>
      </c>
      <c r="F261" t="inlineStr">
        <is>
          <t>ZERSA</t>
        </is>
      </c>
      <c r="G261" t="inlineStr">
        <is>
          <t>600</t>
        </is>
      </c>
      <c r="H261" t="inlineStr">
        <is>
          <t>Film-coated tablet</t>
        </is>
      </c>
      <c r="I261" t="n">
        <v>10</v>
      </c>
      <c r="J261" t="n">
        <v>1929.6</v>
      </c>
      <c r="K261" t="inlineStr">
        <is>
          <t>SAR</t>
        </is>
      </c>
      <c r="L261" s="5">
        <f>IF(AND(ISNUMBER(I261),I261&gt;0),J261/I261,"")</f>
        <v/>
      </c>
      <c r="M261" s="5">
        <f>IF(L261="","",L261/IF(K261="SAR",Inputs!$B$1,Inputs!$B$2))</f>
        <v/>
      </c>
      <c r="N261" t="inlineStr">
        <is>
          <t>Generic or other</t>
        </is>
      </c>
      <c r="O261" t="inlineStr">
        <is>
          <t>Jazeera Pharmaceutical Industries (JPI)</t>
        </is>
      </c>
      <c r="P261" t="inlineStr">
        <is>
          <t>1902233260</t>
        </is>
      </c>
    </row>
    <row r="262">
      <c r="A262" t="inlineStr">
        <is>
          <t>Saudi Arabia</t>
        </is>
      </c>
      <c r="B262" t="inlineStr">
        <is>
          <t>J01XX</t>
        </is>
      </c>
      <c r="C262" t="inlineStr">
        <is>
          <t>Other antibacterials</t>
        </is>
      </c>
      <c r="D262" t="inlineStr"/>
      <c r="E262" t="inlineStr">
        <is>
          <t>Zillion</t>
        </is>
      </c>
      <c r="F262" t="inlineStr">
        <is>
          <t>ZILLION</t>
        </is>
      </c>
      <c r="G262" t="inlineStr">
        <is>
          <t>20</t>
        </is>
      </c>
      <c r="H262" t="inlineStr">
        <is>
          <t>Oral suspension</t>
        </is>
      </c>
      <c r="I262" t="n">
        <v>1</v>
      </c>
      <c r="J262" t="n">
        <v>598.5</v>
      </c>
      <c r="K262" t="inlineStr">
        <is>
          <t>SAR</t>
        </is>
      </c>
      <c r="L262" s="5">
        <f>IF(AND(ISNUMBER(I262),I262&gt;0),J262/I262,"")</f>
        <v/>
      </c>
      <c r="M262" s="5">
        <f>IF(L262="","",L262/IF(K262="SAR",Inputs!$B$1,Inputs!$B$2))</f>
        <v/>
      </c>
      <c r="N262" t="inlineStr">
        <is>
          <t>Generic or other</t>
        </is>
      </c>
      <c r="O262" t="inlineStr">
        <is>
          <t>Saudi Amarox</t>
        </is>
      </c>
      <c r="P262" t="inlineStr">
        <is>
          <t>3012223047</t>
        </is>
      </c>
    </row>
    <row r="263">
      <c r="A263" t="inlineStr">
        <is>
          <t>Saudi Arabia</t>
        </is>
      </c>
      <c r="B263" t="inlineStr">
        <is>
          <t>J01XX</t>
        </is>
      </c>
      <c r="C263" t="inlineStr">
        <is>
          <t>Other antibacterials</t>
        </is>
      </c>
      <c r="D263" t="inlineStr"/>
      <c r="E263" t="inlineStr">
        <is>
          <t>Zersa</t>
        </is>
      </c>
      <c r="F263" t="inlineStr">
        <is>
          <t>ZERSA</t>
        </is>
      </c>
      <c r="G263" t="inlineStr">
        <is>
          <t>20</t>
        </is>
      </c>
      <c r="H263" t="inlineStr">
        <is>
          <t>Oral suspension</t>
        </is>
      </c>
      <c r="I263" t="n">
        <v>1</v>
      </c>
      <c r="J263" t="n">
        <v>630</v>
      </c>
      <c r="K263" t="inlineStr">
        <is>
          <t>SAR</t>
        </is>
      </c>
      <c r="L263" s="5">
        <f>IF(AND(ISNUMBER(I263),I263&gt;0),J263/I263,"")</f>
        <v/>
      </c>
      <c r="M263" s="5">
        <f>IF(L263="","",L263/IF(K263="SAR",Inputs!$B$1,Inputs!$B$2))</f>
        <v/>
      </c>
      <c r="N263" t="inlineStr">
        <is>
          <t>Generic or other</t>
        </is>
      </c>
      <c r="O263" t="inlineStr">
        <is>
          <t>Jazeera Pharmaceutical Industries (JPI)</t>
        </is>
      </c>
      <c r="P263" t="inlineStr">
        <is>
          <t>2009211071</t>
        </is>
      </c>
    </row>
    <row r="264">
      <c r="A264" t="inlineStr">
        <is>
          <t>Saudi Arabia</t>
        </is>
      </c>
      <c r="B264" t="inlineStr">
        <is>
          <t>J05AB</t>
        </is>
      </c>
      <c r="C264" t="inlineStr"/>
      <c r="D264" t="inlineStr"/>
      <c r="E264" t="inlineStr">
        <is>
          <t>VALGAN</t>
        </is>
      </c>
      <c r="F264" t="inlineStr">
        <is>
          <t>VALGAN</t>
        </is>
      </c>
      <c r="G264" t="inlineStr">
        <is>
          <t>450</t>
        </is>
      </c>
      <c r="H264" t="inlineStr">
        <is>
          <t>Film-coated tablet</t>
        </is>
      </c>
      <c r="I264" t="n">
        <v>60</v>
      </c>
      <c r="J264" t="n">
        <v>2066</v>
      </c>
      <c r="K264" t="inlineStr">
        <is>
          <t>SAR</t>
        </is>
      </c>
      <c r="L264" s="5">
        <f>IF(AND(ISNUMBER(I264),I264&gt;0),J264/I264,"")</f>
        <v/>
      </c>
      <c r="M264" s="5">
        <f>IF(L264="","",L264/IF(K264="SAR",Inputs!$B$1,Inputs!$B$2))</f>
        <v/>
      </c>
      <c r="N264" t="inlineStr">
        <is>
          <t>Generic or other</t>
        </is>
      </c>
      <c r="O264" t="inlineStr">
        <is>
          <t>Saudi Amarox</t>
        </is>
      </c>
      <c r="P264" t="inlineStr">
        <is>
          <t>2112200352</t>
        </is>
      </c>
    </row>
    <row r="265">
      <c r="A265" t="inlineStr">
        <is>
          <t>Saudi Arabia</t>
        </is>
      </c>
      <c r="B265" t="inlineStr">
        <is>
          <t>J05AB</t>
        </is>
      </c>
      <c r="C265" t="inlineStr"/>
      <c r="D265" t="inlineStr"/>
      <c r="E265" t="inlineStr">
        <is>
          <t>Valgiver</t>
        </is>
      </c>
      <c r="F265" t="inlineStr">
        <is>
          <t>VALGIVER</t>
        </is>
      </c>
      <c r="G265" t="inlineStr">
        <is>
          <t>450</t>
        </is>
      </c>
      <c r="H265" t="inlineStr">
        <is>
          <t>Film-coated tablet</t>
        </is>
      </c>
      <c r="I265" t="n">
        <v>60</v>
      </c>
      <c r="J265" t="n">
        <v>2499.85</v>
      </c>
      <c r="K265" t="inlineStr">
        <is>
          <t>SAR</t>
        </is>
      </c>
      <c r="L265" s="5">
        <f>IF(AND(ISNUMBER(I265),I265&gt;0),J265/I265,"")</f>
        <v/>
      </c>
      <c r="M265" s="5">
        <f>IF(L265="","",L265/IF(K265="SAR",Inputs!$B$1,Inputs!$B$2))</f>
        <v/>
      </c>
      <c r="N265" t="inlineStr">
        <is>
          <t>Generic or other</t>
        </is>
      </c>
      <c r="O265" t="inlineStr">
        <is>
          <t>ADEL AHMED AL-SHAEIR PHARMACEUTICAL COMPANY</t>
        </is>
      </c>
      <c r="P265" t="inlineStr">
        <is>
          <t>0207222295</t>
        </is>
      </c>
    </row>
    <row r="266">
      <c r="A266" t="inlineStr">
        <is>
          <t>Saudi Arabia</t>
        </is>
      </c>
      <c r="B266" t="inlineStr">
        <is>
          <t>J05AB</t>
        </is>
      </c>
      <c r="C266" t="inlineStr"/>
      <c r="D266" t="inlineStr"/>
      <c r="E266" t="inlineStr">
        <is>
          <t>Valgaset</t>
        </is>
      </c>
      <c r="F266" t="inlineStr">
        <is>
          <t>VALGASET</t>
        </is>
      </c>
      <c r="G266" t="inlineStr">
        <is>
          <t>450</t>
        </is>
      </c>
      <c r="H266" t="inlineStr">
        <is>
          <t>Tablet</t>
        </is>
      </c>
      <c r="I266" t="n">
        <v>60</v>
      </c>
      <c r="J266" t="n">
        <v>2499.85</v>
      </c>
      <c r="K266" t="inlineStr">
        <is>
          <t>SAR</t>
        </is>
      </c>
      <c r="L266" s="5">
        <f>IF(AND(ISNUMBER(I266),I266&gt;0),J266/I266,"")</f>
        <v/>
      </c>
      <c r="M266" s="5">
        <f>IF(L266="","",L266/IF(K266="SAR",Inputs!$B$1,Inputs!$B$2))</f>
        <v/>
      </c>
      <c r="N266" t="inlineStr">
        <is>
          <t>Generic or other</t>
        </is>
      </c>
      <c r="O266" t="inlineStr">
        <is>
          <t>ALTAIF PHARMACEUTICALS COMPANY</t>
        </is>
      </c>
      <c r="P266" t="inlineStr">
        <is>
          <t>1901233119</t>
        </is>
      </c>
    </row>
    <row r="267">
      <c r="A267" t="inlineStr">
        <is>
          <t>Saudi Arabia</t>
        </is>
      </c>
      <c r="B267" t="inlineStr">
        <is>
          <t>J05AB</t>
        </is>
      </c>
      <c r="C267" t="inlineStr"/>
      <c r="D267" t="inlineStr"/>
      <c r="E267" t="inlineStr">
        <is>
          <t>VERCANZA 450 MG FILM COATED TABLET</t>
        </is>
      </c>
      <c r="F267" t="inlineStr">
        <is>
          <t>VERCANZA</t>
        </is>
      </c>
      <c r="G267" t="inlineStr">
        <is>
          <t>450</t>
        </is>
      </c>
      <c r="H267" t="inlineStr">
        <is>
          <t>Film-coated tablet</t>
        </is>
      </c>
      <c r="I267" t="n">
        <v>60</v>
      </c>
      <c r="J267" t="n">
        <v>3686.5</v>
      </c>
      <c r="K267" t="inlineStr">
        <is>
          <t>SAR</t>
        </is>
      </c>
      <c r="L267" s="5">
        <f>IF(AND(ISNUMBER(I267),I267&gt;0),J267/I267,"")</f>
        <v/>
      </c>
      <c r="M267" s="5">
        <f>IF(L267="","",L267/IF(K267="SAR",Inputs!$B$1,Inputs!$B$2))</f>
        <v/>
      </c>
      <c r="N267" t="inlineStr">
        <is>
          <t>Generic or other</t>
        </is>
      </c>
      <c r="O267" t="inlineStr">
        <is>
          <t>SPIMACO ADDWAEIH</t>
        </is>
      </c>
      <c r="P267" t="inlineStr">
        <is>
          <t>2005257434</t>
        </is>
      </c>
    </row>
    <row r="268">
      <c r="A268" t="inlineStr">
        <is>
          <t>Saudi Arabia</t>
        </is>
      </c>
      <c r="B268" t="inlineStr">
        <is>
          <t>J05AB</t>
        </is>
      </c>
      <c r="C268" t="inlineStr"/>
      <c r="D268" t="inlineStr"/>
      <c r="E268" t="inlineStr">
        <is>
          <t>VALCYTE 450MG FILM - COATED TABLETS</t>
        </is>
      </c>
      <c r="F268" t="inlineStr">
        <is>
          <t>VALCYTE</t>
        </is>
      </c>
      <c r="G268" t="inlineStr">
        <is>
          <t>450</t>
        </is>
      </c>
      <c r="H268" t="inlineStr">
        <is>
          <t>Film-coated tablet</t>
        </is>
      </c>
      <c r="I268" t="n">
        <v>60</v>
      </c>
      <c r="J268" t="n">
        <v>3791.75</v>
      </c>
      <c r="K268" t="inlineStr">
        <is>
          <t>SAR</t>
        </is>
      </c>
      <c r="L268" s="5">
        <f>IF(AND(ISNUMBER(I268),I268&gt;0),J268/I268,"")</f>
        <v/>
      </c>
      <c r="M268" s="5">
        <f>IF(L268="","",L268/IF(K268="SAR",Inputs!$B$1,Inputs!$B$2))</f>
        <v/>
      </c>
      <c r="N268" t="inlineStr">
        <is>
          <t>Generic or other</t>
        </is>
      </c>
      <c r="O268" t="inlineStr">
        <is>
          <t>CHEPLAPHARM Arzneimittel GmbH</t>
        </is>
      </c>
      <c r="P268" t="inlineStr">
        <is>
          <t>0402244833</t>
        </is>
      </c>
    </row>
    <row r="269">
      <c r="A269" t="inlineStr">
        <is>
          <t>Saudi Arabia</t>
        </is>
      </c>
      <c r="B269" t="inlineStr">
        <is>
          <t>J05AB</t>
        </is>
      </c>
      <c r="C269" t="inlineStr"/>
      <c r="D269" t="inlineStr"/>
      <c r="E269" t="inlineStr">
        <is>
          <t>valganciclovir</t>
        </is>
      </c>
      <c r="F269" t="inlineStr">
        <is>
          <t>VALGANCICLOVIR</t>
        </is>
      </c>
      <c r="G269" t="inlineStr">
        <is>
          <t>50</t>
        </is>
      </c>
      <c r="H269" t="inlineStr">
        <is>
          <t>Oral solution</t>
        </is>
      </c>
      <c r="I269" t="n">
        <v>1</v>
      </c>
      <c r="J269" t="n">
        <v>1206.95</v>
      </c>
      <c r="K269" t="inlineStr">
        <is>
          <t>SAR</t>
        </is>
      </c>
      <c r="L269" s="5">
        <f>IF(AND(ISNUMBER(I269),I269&gt;0),J269/I269,"")</f>
        <v/>
      </c>
      <c r="M269" s="5">
        <f>IF(L269="","",L269/IF(K269="SAR",Inputs!$B$1,Inputs!$B$2))</f>
        <v/>
      </c>
      <c r="N269" t="inlineStr">
        <is>
          <t>Generic or other</t>
        </is>
      </c>
      <c r="O269" t="inlineStr">
        <is>
          <t>Granules Pharmaceuticals Inc</t>
        </is>
      </c>
      <c r="P269" t="inlineStr">
        <is>
          <t>0107260043</t>
        </is>
      </c>
    </row>
    <row r="270">
      <c r="A270" t="inlineStr">
        <is>
          <t>Saudi Arabia</t>
        </is>
      </c>
      <c r="B270" t="inlineStr">
        <is>
          <t>J05AB</t>
        </is>
      </c>
      <c r="C270" t="inlineStr"/>
      <c r="D270" t="inlineStr"/>
      <c r="E270" t="inlineStr">
        <is>
          <t>VALGAN 50MG/ML POWDER FOR ORAL SOLUTION</t>
        </is>
      </c>
      <c r="F270" t="inlineStr">
        <is>
          <t>VALGAN</t>
        </is>
      </c>
      <c r="G270" t="inlineStr">
        <is>
          <t>50</t>
        </is>
      </c>
      <c r="H270" t="inlineStr">
        <is>
          <t>Powder for oral solution</t>
        </is>
      </c>
      <c r="I270" t="n">
        <v>1</v>
      </c>
      <c r="J270" t="n">
        <v>1270.5</v>
      </c>
      <c r="K270" t="inlineStr">
        <is>
          <t>SAR</t>
        </is>
      </c>
      <c r="L270" s="5">
        <f>IF(AND(ISNUMBER(I270),I270&gt;0),J270/I270,"")</f>
        <v/>
      </c>
      <c r="M270" s="5">
        <f>IF(L270="","",L270/IF(K270="SAR",Inputs!$B$1,Inputs!$B$2))</f>
        <v/>
      </c>
      <c r="N270" t="inlineStr">
        <is>
          <t>Generic or other</t>
        </is>
      </c>
      <c r="O270" t="inlineStr">
        <is>
          <t>Saudi Amarox</t>
        </is>
      </c>
      <c r="P270" t="inlineStr">
        <is>
          <t>2111222919</t>
        </is>
      </c>
    </row>
    <row r="271">
      <c r="A271" t="inlineStr">
        <is>
          <t>Saudi Arabia</t>
        </is>
      </c>
      <c r="B271" t="inlineStr">
        <is>
          <t>J05AF</t>
        </is>
      </c>
      <c r="C271" t="inlineStr"/>
      <c r="D271" t="inlineStr">
        <is>
          <t>DOLUTEGRAVIR</t>
        </is>
      </c>
      <c r="E271" t="inlineStr">
        <is>
          <t>Dovato</t>
        </is>
      </c>
      <c r="F271" t="inlineStr">
        <is>
          <t>DOVATO</t>
        </is>
      </c>
      <c r="G271" t="inlineStr">
        <is>
          <t>300,52.6</t>
        </is>
      </c>
      <c r="H271" t="inlineStr">
        <is>
          <t>Film-coated tablet</t>
        </is>
      </c>
      <c r="I271" t="n">
        <v>30</v>
      </c>
      <c r="J271" t="n">
        <v>2740.9</v>
      </c>
      <c r="K271" t="inlineStr">
        <is>
          <t>SAR</t>
        </is>
      </c>
      <c r="L271" s="5">
        <f>IF(AND(ISNUMBER(I271),I271&gt;0),J271/I271,"")</f>
        <v/>
      </c>
      <c r="M271" s="5">
        <f>IF(L271="","",L271/IF(K271="SAR",Inputs!$B$1,Inputs!$B$2))</f>
        <v/>
      </c>
      <c r="N271" t="inlineStr">
        <is>
          <t>Originator</t>
        </is>
      </c>
      <c r="O271" t="inlineStr">
        <is>
          <t>Glaxo Saudi Arabia Ltd.</t>
        </is>
      </c>
      <c r="P271" t="inlineStr">
        <is>
          <t>1005200077</t>
        </is>
      </c>
    </row>
    <row r="272">
      <c r="A272" t="inlineStr">
        <is>
          <t>Saudi Arabia</t>
        </is>
      </c>
      <c r="B272" t="inlineStr">
        <is>
          <t>J05AG</t>
        </is>
      </c>
      <c r="C272" t="inlineStr">
        <is>
          <t>HIV NNRTIs</t>
        </is>
      </c>
      <c r="D272" t="inlineStr">
        <is>
          <t>DORAVIRINE</t>
        </is>
      </c>
      <c r="E272" t="inlineStr">
        <is>
          <t>Pifeltro</t>
        </is>
      </c>
      <c r="F272" t="inlineStr">
        <is>
          <t>PIFELTRO</t>
        </is>
      </c>
      <c r="G272" t="inlineStr">
        <is>
          <t>100</t>
        </is>
      </c>
      <c r="H272" t="inlineStr">
        <is>
          <t>Film-coated tablet</t>
        </is>
      </c>
      <c r="I272" t="n">
        <v>30</v>
      </c>
      <c r="J272" t="n">
        <v>1361.8</v>
      </c>
      <c r="K272" t="inlineStr">
        <is>
          <t>SAR</t>
        </is>
      </c>
      <c r="L272" s="5">
        <f>IF(AND(ISNUMBER(I272),I272&gt;0),J272/I272,"")</f>
        <v/>
      </c>
      <c r="M272" s="5">
        <f>IF(L272="","",L272/IF(K272="SAR",Inputs!$B$1,Inputs!$B$2))</f>
        <v/>
      </c>
      <c r="N272" t="inlineStr">
        <is>
          <t>MSD</t>
        </is>
      </c>
      <c r="O272" t="inlineStr">
        <is>
          <t>Merck Sharp &amp; Dohme B.V</t>
        </is>
      </c>
      <c r="P272" t="inlineStr">
        <is>
          <t>3001233195</t>
        </is>
      </c>
    </row>
    <row r="273">
      <c r="A273" t="inlineStr">
        <is>
          <t>Saudi Arabia</t>
        </is>
      </c>
      <c r="B273" t="inlineStr">
        <is>
          <t>J05AG</t>
        </is>
      </c>
      <c r="C273" t="inlineStr">
        <is>
          <t>HIV NNRTIs</t>
        </is>
      </c>
      <c r="D273" t="inlineStr">
        <is>
          <t>DORAVIRINE</t>
        </is>
      </c>
      <c r="E273" t="inlineStr">
        <is>
          <t>Delstrigo</t>
        </is>
      </c>
      <c r="F273" t="inlineStr">
        <is>
          <t>DELSTRIGO</t>
        </is>
      </c>
      <c r="G273" t="inlineStr">
        <is>
          <t>100,300,245</t>
        </is>
      </c>
      <c r="H273" t="inlineStr">
        <is>
          <t>Film-coated tablet</t>
        </is>
      </c>
      <c r="I273" t="n">
        <v>30</v>
      </c>
      <c r="J273" t="n">
        <v>2413.85</v>
      </c>
      <c r="K273" t="inlineStr">
        <is>
          <t>SAR</t>
        </is>
      </c>
      <c r="L273" s="5">
        <f>IF(AND(ISNUMBER(I273),I273&gt;0),J273/I273,"")</f>
        <v/>
      </c>
      <c r="M273" s="5">
        <f>IF(L273="","",L273/IF(K273="SAR",Inputs!$B$1,Inputs!$B$2))</f>
        <v/>
      </c>
      <c r="N273" t="inlineStr">
        <is>
          <t>MSD</t>
        </is>
      </c>
      <c r="O273" t="inlineStr">
        <is>
          <t>Merck Sharp &amp; Dohme B.V</t>
        </is>
      </c>
      <c r="P273" t="inlineStr">
        <is>
          <t>1612223019</t>
        </is>
      </c>
    </row>
    <row r="274">
      <c r="A274" t="inlineStr">
        <is>
          <t>Saudi Arabia</t>
        </is>
      </c>
      <c r="B274" t="inlineStr">
        <is>
          <t>J05AR</t>
        </is>
      </c>
      <c r="C274" t="inlineStr">
        <is>
          <t>HIV combinations</t>
        </is>
      </c>
      <c r="D274" t="inlineStr">
        <is>
          <t>BICTEGRAVIR</t>
        </is>
      </c>
      <c r="E274" t="inlineStr">
        <is>
          <t>BIKTARVY</t>
        </is>
      </c>
      <c r="F274" t="inlineStr">
        <is>
          <t>BIKTARVY</t>
        </is>
      </c>
      <c r="G274" t="inlineStr">
        <is>
          <t>200,52.45,25</t>
        </is>
      </c>
      <c r="H274" t="inlineStr">
        <is>
          <t>Film-coated tablet</t>
        </is>
      </c>
      <c r="I274" t="n">
        <v>30</v>
      </c>
      <c r="J274" t="n">
        <v>2881.95</v>
      </c>
      <c r="K274" t="inlineStr">
        <is>
          <t>SAR</t>
        </is>
      </c>
      <c r="L274" s="5">
        <f>IF(AND(ISNUMBER(I274),I274&gt;0),J274/I274,"")</f>
        <v/>
      </c>
      <c r="M274" s="5">
        <f>IF(L274="","",L274/IF(K274="SAR",Inputs!$B$1,Inputs!$B$2))</f>
        <v/>
      </c>
      <c r="N274" t="inlineStr">
        <is>
          <t>Originator</t>
        </is>
      </c>
      <c r="O274" t="inlineStr">
        <is>
          <t>Gilead Sciences Ireland UC</t>
        </is>
      </c>
      <c r="P274" t="inlineStr">
        <is>
          <t>1808260292</t>
        </is>
      </c>
    </row>
    <row r="275">
      <c r="A275" t="inlineStr">
        <is>
          <t>Saudi Arabia</t>
        </is>
      </c>
      <c r="B275" t="inlineStr">
        <is>
          <t>J05AX</t>
        </is>
      </c>
      <c r="C275" t="inlineStr">
        <is>
          <t>Other antivirals</t>
        </is>
      </c>
      <c r="D275" t="inlineStr">
        <is>
          <t>DOLUTEGRAVIR</t>
        </is>
      </c>
      <c r="E275" t="inlineStr">
        <is>
          <t>Dolutegravir Eva</t>
        </is>
      </c>
      <c r="F275" t="inlineStr">
        <is>
          <t>DOLUTEGRAVIR</t>
        </is>
      </c>
      <c r="G275" t="inlineStr">
        <is>
          <t>50</t>
        </is>
      </c>
      <c r="H275" t="inlineStr">
        <is>
          <t>Film-coated tablet</t>
        </is>
      </c>
      <c r="I275" t="n">
        <v>30</v>
      </c>
      <c r="J275" t="n">
        <v>1568</v>
      </c>
      <c r="K275" t="inlineStr">
        <is>
          <t>SAR</t>
        </is>
      </c>
      <c r="L275" s="5">
        <f>IF(AND(ISNUMBER(I275),I275&gt;0),J275/I275,"")</f>
        <v/>
      </c>
      <c r="M275" s="5">
        <f>IF(L275="","",L275/IF(K275="SAR",Inputs!$B$1,Inputs!$B$2))</f>
        <v/>
      </c>
      <c r="N275" t="inlineStr">
        <is>
          <t>Generic or other</t>
        </is>
      </c>
      <c r="O275" t="inlineStr">
        <is>
          <t>Eva pharma for Industry</t>
        </is>
      </c>
      <c r="P275" t="inlineStr">
        <is>
          <t>3006257644</t>
        </is>
      </c>
    </row>
    <row r="276">
      <c r="A276" t="inlineStr">
        <is>
          <t>Saudi Arabia</t>
        </is>
      </c>
      <c r="B276" t="inlineStr">
        <is>
          <t>J05AX</t>
        </is>
      </c>
      <c r="C276" t="inlineStr">
        <is>
          <t>Other antivirals</t>
        </is>
      </c>
      <c r="D276" t="inlineStr">
        <is>
          <t>DOLUTEGRAVIR</t>
        </is>
      </c>
      <c r="E276" t="inlineStr">
        <is>
          <t>TIVICAY 50 mg Tablet</t>
        </is>
      </c>
      <c r="F276" t="inlineStr">
        <is>
          <t>TIVICAY</t>
        </is>
      </c>
      <c r="G276" t="inlineStr">
        <is>
          <t>50</t>
        </is>
      </c>
      <c r="H276" t="inlineStr">
        <is>
          <t>Film-coated tablet</t>
        </is>
      </c>
      <c r="I276" t="n">
        <v>30</v>
      </c>
      <c r="J276" t="n">
        <v>1680</v>
      </c>
      <c r="K276" t="inlineStr">
        <is>
          <t>SAR</t>
        </is>
      </c>
      <c r="L276" s="5">
        <f>IF(AND(ISNUMBER(I276),I276&gt;0),J276/I276,"")</f>
        <v/>
      </c>
      <c r="M276" s="5">
        <f>IF(L276="","",L276/IF(K276="SAR",Inputs!$B$1,Inputs!$B$2))</f>
        <v/>
      </c>
      <c r="N276" t="inlineStr">
        <is>
          <t>Originator</t>
        </is>
      </c>
      <c r="O276" t="inlineStr">
        <is>
          <t>Glaxo Saudi Arabia Ltd.</t>
        </is>
      </c>
      <c r="P276" t="inlineStr">
        <is>
          <t>2508210984</t>
        </is>
      </c>
    </row>
    <row r="277">
      <c r="A277" t="inlineStr">
        <is>
          <t>Saudi Arabia</t>
        </is>
      </c>
      <c r="B277" t="inlineStr">
        <is>
          <t>J05AX</t>
        </is>
      </c>
      <c r="C277" t="inlineStr">
        <is>
          <t>Other antivirals</t>
        </is>
      </c>
      <c r="D277" t="inlineStr">
        <is>
          <t>DOLUTEGRAVIR</t>
        </is>
      </c>
      <c r="E277" t="inlineStr">
        <is>
          <t>TRIUMEQ 50mg/600mg/300mg film-coated tablet</t>
        </is>
      </c>
      <c r="F277" t="inlineStr">
        <is>
          <t>TRIUMEQ</t>
        </is>
      </c>
      <c r="G277" t="inlineStr">
        <is>
          <t>50,300,600</t>
        </is>
      </c>
      <c r="H277" t="inlineStr">
        <is>
          <t>Film-coated tablet</t>
        </is>
      </c>
      <c r="I277" t="n">
        <v>30</v>
      </c>
      <c r="J277" t="n">
        <v>3128.8</v>
      </c>
      <c r="K277" t="inlineStr">
        <is>
          <t>SAR</t>
        </is>
      </c>
      <c r="L277" s="5">
        <f>IF(AND(ISNUMBER(I277),I277&gt;0),J277/I277,"")</f>
        <v/>
      </c>
      <c r="M277" s="5">
        <f>IF(L277="","",L277/IF(K277="SAR",Inputs!$B$1,Inputs!$B$2))</f>
        <v/>
      </c>
      <c r="N277" t="inlineStr">
        <is>
          <t>Originator</t>
        </is>
      </c>
      <c r="O277" t="inlineStr">
        <is>
          <t>Glaxo Saudi Arabia Ltd.</t>
        </is>
      </c>
      <c r="P277" t="inlineStr">
        <is>
          <t>1310222734</t>
        </is>
      </c>
    </row>
    <row r="278">
      <c r="A278" t="inlineStr">
        <is>
          <t>Saudi Arabia</t>
        </is>
      </c>
      <c r="B278" t="inlineStr">
        <is>
          <t>J05AX</t>
        </is>
      </c>
      <c r="C278" t="inlineStr">
        <is>
          <t>Other antivirals</t>
        </is>
      </c>
      <c r="D278" t="inlineStr">
        <is>
          <t>LETERMOVIR</t>
        </is>
      </c>
      <c r="E278" t="inlineStr">
        <is>
          <t>PREVYMIS</t>
        </is>
      </c>
      <c r="F278" t="inlineStr">
        <is>
          <t>PREVYMIS</t>
        </is>
      </c>
      <c r="G278" t="inlineStr">
        <is>
          <t>240</t>
        </is>
      </c>
      <c r="H278" t="inlineStr">
        <is>
          <t>Film-coated tablet</t>
        </is>
      </c>
      <c r="I278" t="n">
        <v>28</v>
      </c>
      <c r="J278" t="n">
        <v>20693.5</v>
      </c>
      <c r="K278" t="inlineStr">
        <is>
          <t>SAR</t>
        </is>
      </c>
      <c r="L278" s="5">
        <f>IF(AND(ISNUMBER(I278),I278&gt;0),J278/I278,"")</f>
        <v/>
      </c>
      <c r="M278" s="5">
        <f>IF(L278="","",L278/IF(K278="SAR",Inputs!$B$1,Inputs!$B$2))</f>
        <v/>
      </c>
      <c r="N278" t="inlineStr">
        <is>
          <t>MSD</t>
        </is>
      </c>
      <c r="O278" t="inlineStr">
        <is>
          <t>MERCK SHARP &amp; DOHME</t>
        </is>
      </c>
      <c r="P278" t="inlineStr">
        <is>
          <t>0906210772</t>
        </is>
      </c>
    </row>
    <row r="279">
      <c r="A279" t="inlineStr">
        <is>
          <t>Saudi Arabia</t>
        </is>
      </c>
      <c r="B279" t="inlineStr">
        <is>
          <t>J05AX</t>
        </is>
      </c>
      <c r="C279" t="inlineStr">
        <is>
          <t>Other antivirals</t>
        </is>
      </c>
      <c r="D279" t="inlineStr">
        <is>
          <t>LETERMOVIR</t>
        </is>
      </c>
      <c r="E279" t="inlineStr">
        <is>
          <t>PREVYMIS</t>
        </is>
      </c>
      <c r="F279" t="inlineStr">
        <is>
          <t>PREVYMIS</t>
        </is>
      </c>
      <c r="G279" t="inlineStr">
        <is>
          <t>20</t>
        </is>
      </c>
      <c r="H279" t="inlineStr">
        <is>
          <t>Concentrate for solution for infusion</t>
        </is>
      </c>
      <c r="I279" t="n">
        <v>1</v>
      </c>
      <c r="J279" t="n">
        <v>884.95</v>
      </c>
      <c r="K279" t="inlineStr">
        <is>
          <t>SAR</t>
        </is>
      </c>
      <c r="L279" s="5">
        <f>IF(AND(ISNUMBER(I279),I279&gt;0),J279/I279,"")</f>
        <v/>
      </c>
      <c r="M279" s="5">
        <f>IF(L279="","",L279/IF(K279="SAR",Inputs!$B$1,Inputs!$B$2))</f>
        <v/>
      </c>
      <c r="N279" t="inlineStr">
        <is>
          <t>MSD</t>
        </is>
      </c>
      <c r="O279" t="inlineStr">
        <is>
          <t>Merck Sharp &amp; Dohme B.V</t>
        </is>
      </c>
      <c r="P279" t="inlineStr">
        <is>
          <t>2108210958</t>
        </is>
      </c>
    </row>
    <row r="280">
      <c r="A280" t="inlineStr">
        <is>
          <t>Saudi Arabia</t>
        </is>
      </c>
      <c r="B280" t="inlineStr">
        <is>
          <t>J05AX</t>
        </is>
      </c>
      <c r="C280" t="inlineStr">
        <is>
          <t>Other antivirals</t>
        </is>
      </c>
      <c r="D280" t="inlineStr">
        <is>
          <t>LETERMOVIR</t>
        </is>
      </c>
      <c r="E280" t="inlineStr">
        <is>
          <t>PREVYMIS</t>
        </is>
      </c>
      <c r="F280" t="inlineStr">
        <is>
          <t>PREVYMIS</t>
        </is>
      </c>
      <c r="G280" t="inlineStr">
        <is>
          <t>480</t>
        </is>
      </c>
      <c r="H280" t="inlineStr">
        <is>
          <t>Concentrate for solution for infusion</t>
        </is>
      </c>
      <c r="I280" t="n">
        <v>1</v>
      </c>
      <c r="J280" t="n">
        <v>1452</v>
      </c>
      <c r="K280" t="inlineStr">
        <is>
          <t>SAR</t>
        </is>
      </c>
      <c r="L280" s="5">
        <f>IF(AND(ISNUMBER(I280),I280&gt;0),J280/I280,"")</f>
        <v/>
      </c>
      <c r="M280" s="5">
        <f>IF(L280="","",L280/IF(K280="SAR",Inputs!$B$1,Inputs!$B$2))</f>
        <v/>
      </c>
      <c r="N280" t="inlineStr">
        <is>
          <t>MSD</t>
        </is>
      </c>
      <c r="O280" t="inlineStr">
        <is>
          <t>Merck Sharp &amp; Dohme B.V</t>
        </is>
      </c>
      <c r="P280" t="inlineStr">
        <is>
          <t>3005257500</t>
        </is>
      </c>
    </row>
    <row r="281">
      <c r="A281" t="inlineStr">
        <is>
          <t>Saudi Arabia</t>
        </is>
      </c>
      <c r="B281" t="inlineStr">
        <is>
          <t>J05AX</t>
        </is>
      </c>
      <c r="C281" t="inlineStr">
        <is>
          <t>Other antivirals</t>
        </is>
      </c>
      <c r="D281" t="inlineStr">
        <is>
          <t>LETERMOVIR</t>
        </is>
      </c>
      <c r="E281" t="inlineStr">
        <is>
          <t>PREVYMIS</t>
        </is>
      </c>
      <c r="F281" t="inlineStr">
        <is>
          <t>PREVYMIS</t>
        </is>
      </c>
      <c r="G281" t="inlineStr">
        <is>
          <t>480</t>
        </is>
      </c>
      <c r="H281" t="inlineStr">
        <is>
          <t>Film-coated tablet</t>
        </is>
      </c>
      <c r="I281" t="n">
        <v>28</v>
      </c>
      <c r="J281" t="n">
        <v>40656</v>
      </c>
      <c r="K281" t="inlineStr">
        <is>
          <t>SAR</t>
        </is>
      </c>
      <c r="L281" s="5">
        <f>IF(AND(ISNUMBER(I281),I281&gt;0),J281/I281,"")</f>
        <v/>
      </c>
      <c r="M281" s="5">
        <f>IF(L281="","",L281/IF(K281="SAR",Inputs!$B$1,Inputs!$B$2))</f>
        <v/>
      </c>
      <c r="N281" t="inlineStr">
        <is>
          <t>MSD</t>
        </is>
      </c>
      <c r="O281" t="inlineStr">
        <is>
          <t>MERCK SHARP &amp; DOHME</t>
        </is>
      </c>
      <c r="P281" t="inlineStr">
        <is>
          <t>2808258126</t>
        </is>
      </c>
    </row>
    <row r="282">
      <c r="A282" t="inlineStr">
        <is>
          <t>Saudi Arabia</t>
        </is>
      </c>
      <c r="B282" t="inlineStr">
        <is>
          <t>J05AX</t>
        </is>
      </c>
      <c r="C282" t="inlineStr">
        <is>
          <t>Other antivirals</t>
        </is>
      </c>
      <c r="D282" t="inlineStr">
        <is>
          <t>RALTEGRAVIR</t>
        </is>
      </c>
      <c r="E282" t="inlineStr">
        <is>
          <t>Raltavir</t>
        </is>
      </c>
      <c r="F282" t="inlineStr">
        <is>
          <t>RALTAVIR</t>
        </is>
      </c>
      <c r="G282" t="inlineStr">
        <is>
          <t>400</t>
        </is>
      </c>
      <c r="H282" t="inlineStr">
        <is>
          <t>Film-coated tablet</t>
        </is>
      </c>
      <c r="I282" t="n">
        <v>60</v>
      </c>
      <c r="J282" t="n">
        <v>1567.8</v>
      </c>
      <c r="K282" t="inlineStr">
        <is>
          <t>SAR</t>
        </is>
      </c>
      <c r="L282" s="5">
        <f>IF(AND(ISNUMBER(I282),I282&gt;0),J282/I282,"")</f>
        <v/>
      </c>
      <c r="M282" s="5">
        <f>IF(L282="","",L282/IF(K282="SAR",Inputs!$B$1,Inputs!$B$2))</f>
        <v/>
      </c>
      <c r="N282" t="inlineStr">
        <is>
          <t>Generic or other</t>
        </is>
      </c>
      <c r="O282" t="inlineStr">
        <is>
          <t>Saudi Amarox</t>
        </is>
      </c>
      <c r="P282" t="inlineStr">
        <is>
          <t>2007257775</t>
        </is>
      </c>
    </row>
    <row r="283">
      <c r="A283" t="inlineStr">
        <is>
          <t>Saudi Arabia</t>
        </is>
      </c>
      <c r="B283" t="inlineStr">
        <is>
          <t>J05AX</t>
        </is>
      </c>
      <c r="C283" t="inlineStr">
        <is>
          <t>Other antivirals</t>
        </is>
      </c>
      <c r="D283" t="inlineStr">
        <is>
          <t>RALTEGRAVIR</t>
        </is>
      </c>
      <c r="E283" t="inlineStr">
        <is>
          <t>ISENTRESS 600MG F.C.TABLET</t>
        </is>
      </c>
      <c r="F283" t="inlineStr">
        <is>
          <t>ISENTRESS</t>
        </is>
      </c>
      <c r="G283" t="inlineStr">
        <is>
          <t>600</t>
        </is>
      </c>
      <c r="H283" t="inlineStr">
        <is>
          <t>Film-coated tablet</t>
        </is>
      </c>
      <c r="I283" t="n">
        <v>60</v>
      </c>
      <c r="J283" t="n">
        <v>1679.95</v>
      </c>
      <c r="K283" t="inlineStr">
        <is>
          <t>SAR</t>
        </is>
      </c>
      <c r="L283" s="5">
        <f>IF(AND(ISNUMBER(I283),I283&gt;0),J283/I283,"")</f>
        <v/>
      </c>
      <c r="M283" s="5">
        <f>IF(L283="","",L283/IF(K283="SAR",Inputs!$B$1,Inputs!$B$2))</f>
        <v/>
      </c>
      <c r="N283" t="inlineStr">
        <is>
          <t>MSD</t>
        </is>
      </c>
      <c r="O283" t="inlineStr">
        <is>
          <t>MERCK SHARP &amp; DOHME LIMITED</t>
        </is>
      </c>
      <c r="P283" t="inlineStr">
        <is>
          <t>2108258088</t>
        </is>
      </c>
    </row>
    <row r="284">
      <c r="A284" t="inlineStr">
        <is>
          <t>Saudi Arabia</t>
        </is>
      </c>
      <c r="B284" t="inlineStr">
        <is>
          <t>J07AL</t>
        </is>
      </c>
      <c r="C284" t="inlineStr">
        <is>
          <t>Pneumococcal vaccines</t>
        </is>
      </c>
      <c r="D284" t="inlineStr">
        <is>
          <t>Pneumococcal vaccines</t>
        </is>
      </c>
      <c r="E284" t="inlineStr">
        <is>
          <t>Pneumovax 23 Pneumococcal Vaccine Polyvalent</t>
        </is>
      </c>
      <c r="F284" t="inlineStr">
        <is>
          <t>PNEUMOVAX 23</t>
        </is>
      </c>
      <c r="G284" t="inlineStr">
        <is>
          <t>50</t>
        </is>
      </c>
      <c r="H284" t="inlineStr">
        <is>
          <t>Solution for injection</t>
        </is>
      </c>
      <c r="I284" t="n">
        <v>1</v>
      </c>
      <c r="J284" t="n">
        <v>135.5</v>
      </c>
      <c r="K284" t="inlineStr">
        <is>
          <t>SAR</t>
        </is>
      </c>
      <c r="L284" s="5">
        <f>IF(AND(ISNUMBER(I284),I284&gt;0),J284/I284,"")</f>
        <v/>
      </c>
      <c r="M284" s="5">
        <f>IF(L284="","",L284/IF(K284="SAR",Inputs!$B$1,Inputs!$B$2))</f>
        <v/>
      </c>
      <c r="N284" t="inlineStr">
        <is>
          <t>MSD</t>
        </is>
      </c>
      <c r="O284" t="inlineStr">
        <is>
          <t>MERCK SHARP AND DOHME LLC</t>
        </is>
      </c>
      <c r="P284" t="inlineStr">
        <is>
          <t>2910246125</t>
        </is>
      </c>
    </row>
    <row r="285">
      <c r="A285" t="inlineStr">
        <is>
          <t>Saudi Arabia</t>
        </is>
      </c>
      <c r="B285" t="inlineStr">
        <is>
          <t>J07AL</t>
        </is>
      </c>
      <c r="C285" t="inlineStr">
        <is>
          <t>Pneumococcal vaccines</t>
        </is>
      </c>
      <c r="D285" t="inlineStr">
        <is>
          <t>Pneumococcal vaccines</t>
        </is>
      </c>
      <c r="E285" t="inlineStr">
        <is>
          <t>SYNFLORIX VACCINE</t>
        </is>
      </c>
      <c r="F285" t="inlineStr">
        <is>
          <t>SYNFLORIX</t>
        </is>
      </c>
      <c r="G285" t="inlineStr">
        <is>
          <t>0.5</t>
        </is>
      </c>
      <c r="H285" t="inlineStr">
        <is>
          <t>Suspension for injection</t>
        </is>
      </c>
      <c r="I285" t="n">
        <v>1</v>
      </c>
      <c r="J285" t="n">
        <v>165.5</v>
      </c>
      <c r="K285" t="inlineStr">
        <is>
          <t>SAR</t>
        </is>
      </c>
      <c r="L285" s="5">
        <f>IF(AND(ISNUMBER(I285),I285&gt;0),J285/I285,"")</f>
        <v/>
      </c>
      <c r="M285" s="5">
        <f>IF(L285="","",L285/IF(K285="SAR",Inputs!$B$1,Inputs!$B$2))</f>
        <v/>
      </c>
      <c r="N285" t="inlineStr">
        <is>
          <t>Originator</t>
        </is>
      </c>
      <c r="O285" t="inlineStr">
        <is>
          <t>GLAXO SAUDI ARABIA</t>
        </is>
      </c>
      <c r="P285" t="inlineStr">
        <is>
          <t>0109258138</t>
        </is>
      </c>
    </row>
    <row r="286">
      <c r="A286" t="inlineStr">
        <is>
          <t>Saudi Arabia</t>
        </is>
      </c>
      <c r="B286" t="inlineStr">
        <is>
          <t>J07AL</t>
        </is>
      </c>
      <c r="C286" t="inlineStr">
        <is>
          <t>Pneumococcal vaccines</t>
        </is>
      </c>
      <c r="D286" t="inlineStr">
        <is>
          <t>Pneumococcal vaccines</t>
        </is>
      </c>
      <c r="E286" t="inlineStr">
        <is>
          <t>PREVENAR 13 PRE-FILLED SYRINGE VACCINE</t>
        </is>
      </c>
      <c r="F286" t="inlineStr">
        <is>
          <t>PREVENAR</t>
        </is>
      </c>
      <c r="G286" t="inlineStr">
        <is>
          <t>2.2,2.2,2.2,2.2,2.2,4.4,2.2,2.2,2.2,2.2,2.2,2.2,2.2</t>
        </is>
      </c>
      <c r="H286" t="inlineStr">
        <is>
          <t>Suspension for injection</t>
        </is>
      </c>
      <c r="I286" t="n">
        <v>1</v>
      </c>
      <c r="J286" t="n">
        <v>245.85</v>
      </c>
      <c r="K286" t="inlineStr">
        <is>
          <t>SAR</t>
        </is>
      </c>
      <c r="L286" s="5">
        <f>IF(AND(ISNUMBER(I286),I286&gt;0),J286/I286,"")</f>
        <v/>
      </c>
      <c r="M286" s="5">
        <f>IF(L286="","",L286/IF(K286="SAR",Inputs!$B$1,Inputs!$B$2))</f>
        <v/>
      </c>
      <c r="N286" t="inlineStr">
        <is>
          <t>Originator</t>
        </is>
      </c>
      <c r="O286" t="inlineStr">
        <is>
          <t>Pfizer Europe MA EEIG</t>
        </is>
      </c>
      <c r="P286" t="inlineStr">
        <is>
          <t>1303257045</t>
        </is>
      </c>
    </row>
    <row r="287">
      <c r="A287" t="inlineStr">
        <is>
          <t>Saudi Arabia</t>
        </is>
      </c>
      <c r="B287" t="inlineStr">
        <is>
          <t>J07AL</t>
        </is>
      </c>
      <c r="C287" t="inlineStr">
        <is>
          <t>Pneumococcal vaccines</t>
        </is>
      </c>
      <c r="D287" t="inlineStr">
        <is>
          <t>Pneumococcal vaccines</t>
        </is>
      </c>
      <c r="E287" t="inlineStr">
        <is>
          <t>Vaxneuvance</t>
        </is>
      </c>
      <c r="F287" t="inlineStr">
        <is>
          <t>VAXNEUVANCE</t>
        </is>
      </c>
      <c r="G287" t="inlineStr">
        <is>
          <t>64</t>
        </is>
      </c>
      <c r="H287" t="inlineStr">
        <is>
          <t>Suspension for injection in pre-filled syringe</t>
        </is>
      </c>
      <c r="I287" t="n">
        <v>1</v>
      </c>
      <c r="J287" t="n">
        <v>270.45</v>
      </c>
      <c r="K287" t="inlineStr">
        <is>
          <t>SAR</t>
        </is>
      </c>
      <c r="L287" s="5">
        <f>IF(AND(ISNUMBER(I287),I287&gt;0),J287/I287,"")</f>
        <v/>
      </c>
      <c r="M287" s="5">
        <f>IF(L287="","",L287/IF(K287="SAR",Inputs!$B$1,Inputs!$B$2))</f>
        <v/>
      </c>
      <c r="N287" t="inlineStr">
        <is>
          <t>MSD</t>
        </is>
      </c>
      <c r="O287" t="inlineStr">
        <is>
          <t>Merck Sharp &amp; Dohme B.V</t>
        </is>
      </c>
      <c r="P287" t="inlineStr">
        <is>
          <t>2208234020</t>
        </is>
      </c>
    </row>
    <row r="288">
      <c r="A288" t="inlineStr">
        <is>
          <t>Saudi Arabia</t>
        </is>
      </c>
      <c r="B288" t="inlineStr">
        <is>
          <t>J07AL</t>
        </is>
      </c>
      <c r="C288" t="inlineStr">
        <is>
          <t>Pneumococcal vaccines</t>
        </is>
      </c>
      <c r="D288" t="inlineStr">
        <is>
          <t>Pneumococcal vaccines</t>
        </is>
      </c>
      <c r="E288" t="inlineStr">
        <is>
          <t>PREVENAR 20</t>
        </is>
      </c>
      <c r="F288" t="inlineStr">
        <is>
          <t>PREVENAR</t>
        </is>
      </c>
      <c r="G288" t="inlineStr">
        <is>
          <t>2.2,4.4,51</t>
        </is>
      </c>
      <c r="H288" t="inlineStr">
        <is>
          <t>Suspension for injection</t>
        </is>
      </c>
      <c r="I288" t="n">
        <v>1</v>
      </c>
      <c r="J288" t="n">
        <v>270.45</v>
      </c>
      <c r="K288" t="inlineStr">
        <is>
          <t>SAR</t>
        </is>
      </c>
      <c r="L288" s="5">
        <f>IF(AND(ISNUMBER(I288),I288&gt;0),J288/I288,"")</f>
        <v/>
      </c>
      <c r="M288" s="5">
        <f>IF(L288="","",L288/IF(K288="SAR",Inputs!$B$1,Inputs!$B$2))</f>
        <v/>
      </c>
      <c r="N288" t="inlineStr">
        <is>
          <t>Originator</t>
        </is>
      </c>
      <c r="O288" t="inlineStr">
        <is>
          <t>Pharma Pharmaceutical Industries &amp; Biological Products (PPI)</t>
        </is>
      </c>
      <c r="P288" t="inlineStr">
        <is>
          <t>0301244664</t>
        </is>
      </c>
    </row>
    <row r="289">
      <c r="A289" t="inlineStr">
        <is>
          <t>Saudi Arabia</t>
        </is>
      </c>
      <c r="B289" t="inlineStr">
        <is>
          <t>J07AL</t>
        </is>
      </c>
      <c r="C289" t="inlineStr">
        <is>
          <t>Pneumococcal vaccines</t>
        </is>
      </c>
      <c r="D289" t="inlineStr">
        <is>
          <t>Pneumococcal vaccines</t>
        </is>
      </c>
      <c r="E289" t="inlineStr">
        <is>
          <t>PREVENAR 20</t>
        </is>
      </c>
      <c r="F289" t="inlineStr">
        <is>
          <t>PREVENAR</t>
        </is>
      </c>
      <c r="G289" t="inlineStr">
        <is>
          <t>2.2,4.4,51</t>
        </is>
      </c>
      <c r="H289" t="inlineStr">
        <is>
          <t>Suspension for injection</t>
        </is>
      </c>
      <c r="I289" t="n">
        <v>10</v>
      </c>
      <c r="J289" t="n">
        <v>2704.5</v>
      </c>
      <c r="K289" t="inlineStr">
        <is>
          <t>SAR</t>
        </is>
      </c>
      <c r="L289" s="5">
        <f>IF(AND(ISNUMBER(I289),I289&gt;0),J289/I289,"")</f>
        <v/>
      </c>
      <c r="M289" s="5">
        <f>IF(L289="","",L289/IF(K289="SAR",Inputs!$B$1,Inputs!$B$2))</f>
        <v/>
      </c>
      <c r="N289" t="inlineStr">
        <is>
          <t>Originator</t>
        </is>
      </c>
      <c r="O289" t="inlineStr">
        <is>
          <t>Pfizer Europe MA EEIG</t>
        </is>
      </c>
      <c r="P289" t="inlineStr">
        <is>
          <t>0301244663</t>
        </is>
      </c>
    </row>
    <row r="290">
      <c r="A290" t="inlineStr">
        <is>
          <t>Saudi Arabia</t>
        </is>
      </c>
      <c r="B290" t="inlineStr">
        <is>
          <t>J07AL</t>
        </is>
      </c>
      <c r="C290" t="inlineStr">
        <is>
          <t>Pneumococcal vaccines</t>
        </is>
      </c>
      <c r="D290" t="inlineStr">
        <is>
          <t>Pneumococcal vaccines</t>
        </is>
      </c>
      <c r="E290" t="inlineStr">
        <is>
          <t>Capvaxive</t>
        </is>
      </c>
      <c r="F290" t="inlineStr">
        <is>
          <t>CAPVAXIVE</t>
        </is>
      </c>
      <c r="G290" t="inlineStr">
        <is>
          <t>84</t>
        </is>
      </c>
      <c r="H290" t="inlineStr">
        <is>
          <t>Solution for injection</t>
        </is>
      </c>
      <c r="I290" t="n">
        <v>1</v>
      </c>
      <c r="J290" t="n">
        <v>382.3</v>
      </c>
      <c r="K290" t="inlineStr">
        <is>
          <t>SAR</t>
        </is>
      </c>
      <c r="L290" s="5">
        <f>IF(AND(ISNUMBER(I290),I290&gt;0),J290/I290,"")</f>
        <v/>
      </c>
      <c r="M290" s="5">
        <f>IF(L290="","",L290/IF(K290="SAR",Inputs!$B$1,Inputs!$B$2))</f>
        <v/>
      </c>
      <c r="N290" t="inlineStr">
        <is>
          <t>MSD</t>
        </is>
      </c>
      <c r="O290" t="inlineStr">
        <is>
          <t>Merck Sharp &amp; Dohme B.V</t>
        </is>
      </c>
      <c r="P290" t="inlineStr">
        <is>
          <t>1405269741</t>
        </is>
      </c>
    </row>
    <row r="291">
      <c r="A291" t="inlineStr">
        <is>
          <t>Saudi Arabia</t>
        </is>
      </c>
      <c r="B291" t="inlineStr">
        <is>
          <t>J07BC</t>
        </is>
      </c>
      <c r="C291" t="inlineStr">
        <is>
          <t>Hepatitis B vaccines</t>
        </is>
      </c>
      <c r="D291" t="inlineStr">
        <is>
          <t>Hepatitis B vaccines</t>
        </is>
      </c>
      <c r="E291" t="inlineStr">
        <is>
          <t>RECOMBIVAX HB</t>
        </is>
      </c>
      <c r="F291" t="inlineStr">
        <is>
          <t>RECOMBIVAX</t>
        </is>
      </c>
      <c r="G291" t="inlineStr">
        <is>
          <t>10</t>
        </is>
      </c>
      <c r="H291" t="inlineStr">
        <is>
          <t>Suspension for injection</t>
        </is>
      </c>
      <c r="I291" t="n">
        <v>1</v>
      </c>
      <c r="J291" t="n">
        <v>46.7</v>
      </c>
      <c r="K291" t="inlineStr">
        <is>
          <t>SAR</t>
        </is>
      </c>
      <c r="L291" s="5">
        <f>IF(AND(ISNUMBER(I291),I291&gt;0),J291/I291,"")</f>
        <v/>
      </c>
      <c r="M291" s="5">
        <f>IF(L291="","",L291/IF(K291="SAR",Inputs!$B$1,Inputs!$B$2))</f>
        <v/>
      </c>
      <c r="N291" t="inlineStr">
        <is>
          <t>MSD</t>
        </is>
      </c>
      <c r="O291" t="inlineStr">
        <is>
          <t>MERCK SHARP AND DOHME LLC</t>
        </is>
      </c>
      <c r="P291" t="inlineStr">
        <is>
          <t>1807245600</t>
        </is>
      </c>
    </row>
    <row r="292">
      <c r="A292" t="inlineStr">
        <is>
          <t>Saudi Arabia</t>
        </is>
      </c>
      <c r="B292" t="inlineStr">
        <is>
          <t>J07BD</t>
        </is>
      </c>
      <c r="C292" t="inlineStr">
        <is>
          <t>Measles, mumps and rubella vaccines</t>
        </is>
      </c>
      <c r="D292" t="inlineStr">
        <is>
          <t>Measles, mumps and rubella vaccines</t>
        </is>
      </c>
      <c r="E292" t="inlineStr">
        <is>
          <t>Priorix</t>
        </is>
      </c>
      <c r="F292" t="inlineStr">
        <is>
          <t>PRIORIX</t>
        </is>
      </c>
      <c r="G292" t="inlineStr">
        <is>
          <t>103.0,103.7,103.0</t>
        </is>
      </c>
      <c r="H292" t="inlineStr">
        <is>
          <t>Powder and solvent for solution for injection</t>
        </is>
      </c>
      <c r="I292" t="n">
        <v>100</v>
      </c>
      <c r="J292" t="n">
        <v>4550.7</v>
      </c>
      <c r="K292" t="inlineStr">
        <is>
          <t>SAR</t>
        </is>
      </c>
      <c r="L292" s="5">
        <f>IF(AND(ISNUMBER(I292),I292&gt;0),J292/I292,"")</f>
        <v/>
      </c>
      <c r="M292" s="5">
        <f>IF(L292="","",L292/IF(K292="SAR",Inputs!$B$1,Inputs!$B$2))</f>
        <v/>
      </c>
      <c r="N292" t="inlineStr">
        <is>
          <t>Originator</t>
        </is>
      </c>
      <c r="O292" t="inlineStr">
        <is>
          <t>GLAXO SAUDI ARABIA</t>
        </is>
      </c>
      <c r="P292" t="inlineStr">
        <is>
          <t>2409258263</t>
        </is>
      </c>
    </row>
    <row r="293">
      <c r="A293" t="inlineStr">
        <is>
          <t>Saudi Arabia</t>
        </is>
      </c>
      <c r="B293" t="inlineStr">
        <is>
          <t>J07BD</t>
        </is>
      </c>
      <c r="C293" t="inlineStr">
        <is>
          <t>Measles, mumps and rubella vaccines</t>
        </is>
      </c>
      <c r="D293" t="inlineStr">
        <is>
          <t>Measles, mumps and rubella vaccines</t>
        </is>
      </c>
      <c r="E293" t="inlineStr">
        <is>
          <t>PRIORIX 0.5ML VIAL</t>
        </is>
      </c>
      <c r="F293" t="inlineStr">
        <is>
          <t>PRIORIX</t>
        </is>
      </c>
      <c r="G293" t="inlineStr">
        <is>
          <t>5011.87,1000,1000</t>
        </is>
      </c>
      <c r="H293" t="inlineStr">
        <is>
          <t>Powder and solvent for solution for injection</t>
        </is>
      </c>
      <c r="I293" t="n">
        <v>1</v>
      </c>
      <c r="J293" t="n">
        <v>51.9</v>
      </c>
      <c r="K293" t="inlineStr">
        <is>
          <t>SAR</t>
        </is>
      </c>
      <c r="L293" s="5">
        <f>IF(AND(ISNUMBER(I293),I293&gt;0),J293/I293,"")</f>
        <v/>
      </c>
      <c r="M293" s="5">
        <f>IF(L293="","",L293/IF(K293="SAR",Inputs!$B$1,Inputs!$B$2))</f>
        <v/>
      </c>
      <c r="N293" t="inlineStr">
        <is>
          <t>Originator</t>
        </is>
      </c>
      <c r="O293" t="inlineStr">
        <is>
          <t>GLAXO SAUDI ARABIA</t>
        </is>
      </c>
      <c r="P293" t="inlineStr">
        <is>
          <t>0109258139</t>
        </is>
      </c>
    </row>
    <row r="294">
      <c r="A294" t="inlineStr">
        <is>
          <t>Saudi Arabia</t>
        </is>
      </c>
      <c r="B294" t="inlineStr">
        <is>
          <t>J07BD</t>
        </is>
      </c>
      <c r="C294" t="inlineStr">
        <is>
          <t>Measles, mumps and rubella vaccines</t>
        </is>
      </c>
      <c r="D294" t="inlineStr">
        <is>
          <t>Measles, mumps and rubella vaccines</t>
        </is>
      </c>
      <c r="E294" t="inlineStr">
        <is>
          <t>M.M.R II 0.5ML VACCINE+ 0.7ML DILUENT</t>
        </is>
      </c>
      <c r="F294" t="inlineStr">
        <is>
          <t>M-M-R II</t>
        </is>
      </c>
      <c r="G294" t="inlineStr">
        <is>
          <t>1000,12.5,1000</t>
        </is>
      </c>
      <c r="H294" t="inlineStr">
        <is>
          <t>Powder and solvent for suspension for injection</t>
        </is>
      </c>
      <c r="I294" t="n">
        <v>1</v>
      </c>
      <c r="J294" t="n">
        <v>51.9</v>
      </c>
      <c r="K294" t="inlineStr">
        <is>
          <t>SAR</t>
        </is>
      </c>
      <c r="L294" s="5">
        <f>IF(AND(ISNUMBER(I294),I294&gt;0),J294/I294,"")</f>
        <v/>
      </c>
      <c r="M294" s="5">
        <f>IF(L294="","",L294/IF(K294="SAR",Inputs!$B$1,Inputs!$B$2))</f>
        <v/>
      </c>
      <c r="N294" t="inlineStr">
        <is>
          <t>MSD</t>
        </is>
      </c>
      <c r="O294" t="inlineStr">
        <is>
          <t>MERCK SHARP AND DOHME LLC</t>
        </is>
      </c>
      <c r="P294" t="inlineStr">
        <is>
          <t>0208245719</t>
        </is>
      </c>
    </row>
    <row r="295">
      <c r="A295" t="inlineStr">
        <is>
          <t>Saudi Arabia</t>
        </is>
      </c>
      <c r="B295" t="inlineStr">
        <is>
          <t>J07BH</t>
        </is>
      </c>
      <c r="C295" t="inlineStr">
        <is>
          <t>Rotavirus vaccines</t>
        </is>
      </c>
      <c r="D295" t="inlineStr">
        <is>
          <t>Rotavirus vaccines</t>
        </is>
      </c>
      <c r="E295" t="inlineStr">
        <is>
          <t>ROTATEQ ORAL VACCINE</t>
        </is>
      </c>
      <c r="F295" t="inlineStr">
        <is>
          <t>ROTATEQ</t>
        </is>
      </c>
      <c r="G295" t="inlineStr">
        <is>
          <t>nlt2.2*106,nlt2.8*106,nlt2.2*106,nlt2.0*106,nlt2.3*106</t>
        </is>
      </c>
      <c r="H295" t="inlineStr">
        <is>
          <t>Oral solution</t>
        </is>
      </c>
      <c r="I295" t="n">
        <v>1</v>
      </c>
      <c r="J295" t="n">
        <v>199.55</v>
      </c>
      <c r="K295" t="inlineStr">
        <is>
          <t>SAR</t>
        </is>
      </c>
      <c r="L295" s="5">
        <f>IF(AND(ISNUMBER(I295),I295&gt;0),J295/I295,"")</f>
        <v/>
      </c>
      <c r="M295" s="5">
        <f>IF(L295="","",L295/IF(K295="SAR",Inputs!$B$1,Inputs!$B$2))</f>
        <v/>
      </c>
      <c r="N295" t="inlineStr">
        <is>
          <t>MSD</t>
        </is>
      </c>
      <c r="O295" t="inlineStr">
        <is>
          <t>MERCK SHARP &amp; DOHME</t>
        </is>
      </c>
      <c r="P295" t="inlineStr">
        <is>
          <t>0309258153</t>
        </is>
      </c>
    </row>
    <row r="296">
      <c r="A296" t="inlineStr">
        <is>
          <t>Saudi Arabia</t>
        </is>
      </c>
      <c r="B296" t="inlineStr">
        <is>
          <t>J07BH</t>
        </is>
      </c>
      <c r="C296" t="inlineStr">
        <is>
          <t>Rotavirus vaccines</t>
        </is>
      </c>
      <c r="D296" t="inlineStr">
        <is>
          <t>Rotavirus vaccines</t>
        </is>
      </c>
      <c r="E296" t="inlineStr">
        <is>
          <t>ROTARIX ORAL SUSPENSION VACCINE</t>
        </is>
      </c>
      <c r="F296" t="inlineStr">
        <is>
          <t>ROTARIX</t>
        </is>
      </c>
      <c r="G296" t="inlineStr">
        <is>
          <t>1000000</t>
        </is>
      </c>
      <c r="H296" t="inlineStr">
        <is>
          <t>Oral suspension</t>
        </is>
      </c>
      <c r="I296" t="n">
        <v>1</v>
      </c>
      <c r="J296" t="n">
        <v>200.65</v>
      </c>
      <c r="K296" t="inlineStr">
        <is>
          <t>SAR</t>
        </is>
      </c>
      <c r="L296" s="5">
        <f>IF(AND(ISNUMBER(I296),I296&gt;0),J296/I296,"")</f>
        <v/>
      </c>
      <c r="M296" s="5">
        <f>IF(L296="","",L296/IF(K296="SAR",Inputs!$B$1,Inputs!$B$2))</f>
        <v/>
      </c>
      <c r="N296" t="inlineStr">
        <is>
          <t>Originator</t>
        </is>
      </c>
      <c r="O296" t="inlineStr">
        <is>
          <t>GLAXO SAUDI ARABIA</t>
        </is>
      </c>
      <c r="P296" t="inlineStr">
        <is>
          <t>0508257935</t>
        </is>
      </c>
    </row>
    <row r="297">
      <c r="A297" t="inlineStr">
        <is>
          <t>Saudi Arabia</t>
        </is>
      </c>
      <c r="B297" t="inlineStr">
        <is>
          <t>J07BK</t>
        </is>
      </c>
      <c r="C297" t="inlineStr">
        <is>
          <t>Varicella and zoster vaccines</t>
        </is>
      </c>
      <c r="D297" t="inlineStr">
        <is>
          <t>Varicella and zoster vaccines</t>
        </is>
      </c>
      <c r="E297" t="inlineStr">
        <is>
          <t>VARIVAX 1350 PFU VIAL</t>
        </is>
      </c>
      <c r="F297" t="inlineStr">
        <is>
          <t>VARIVAX</t>
        </is>
      </c>
      <c r="G297" t="inlineStr">
        <is>
          <t>1350</t>
        </is>
      </c>
      <c r="H297" t="inlineStr">
        <is>
          <t>Powder and solvent for suspension for injection</t>
        </is>
      </c>
      <c r="I297" t="n">
        <v>1</v>
      </c>
      <c r="J297" t="n">
        <v>152.1</v>
      </c>
      <c r="K297" t="inlineStr">
        <is>
          <t>SAR</t>
        </is>
      </c>
      <c r="L297" s="5">
        <f>IF(AND(ISNUMBER(I297),I297&gt;0),J297/I297,"")</f>
        <v/>
      </c>
      <c r="M297" s="5">
        <f>IF(L297="","",L297/IF(K297="SAR",Inputs!$B$1,Inputs!$B$2))</f>
        <v/>
      </c>
      <c r="N297" t="inlineStr">
        <is>
          <t>MSD</t>
        </is>
      </c>
      <c r="O297" t="inlineStr">
        <is>
          <t>MERCK SHARP &amp; DOHME</t>
        </is>
      </c>
      <c r="P297" t="inlineStr">
        <is>
          <t>1405245287</t>
        </is>
      </c>
    </row>
    <row r="298">
      <c r="A298" t="inlineStr">
        <is>
          <t>Saudi Arabia</t>
        </is>
      </c>
      <c r="B298" t="inlineStr">
        <is>
          <t>J07BK</t>
        </is>
      </c>
      <c r="C298" t="inlineStr">
        <is>
          <t>Varicella and zoster vaccines</t>
        </is>
      </c>
      <c r="D298" t="inlineStr">
        <is>
          <t>Varicella and zoster vaccines</t>
        </is>
      </c>
      <c r="E298" t="inlineStr">
        <is>
          <t>VARILRIX 2000 PFU -0.5ML VIAL</t>
        </is>
      </c>
      <c r="F298" t="inlineStr">
        <is>
          <t>VARILRIX</t>
        </is>
      </c>
      <c r="G298" t="inlineStr">
        <is>
          <t>1995.26</t>
        </is>
      </c>
      <c r="H298" t="inlineStr">
        <is>
          <t>Solution for injection</t>
        </is>
      </c>
      <c r="I298" t="n">
        <v>1</v>
      </c>
      <c r="J298" t="n">
        <v>166.6</v>
      </c>
      <c r="K298" t="inlineStr">
        <is>
          <t>SAR</t>
        </is>
      </c>
      <c r="L298" s="5">
        <f>IF(AND(ISNUMBER(I298),I298&gt;0),J298/I298,"")</f>
        <v/>
      </c>
      <c r="M298" s="5">
        <f>IF(L298="","",L298/IF(K298="SAR",Inputs!$B$1,Inputs!$B$2))</f>
        <v/>
      </c>
      <c r="N298" t="inlineStr">
        <is>
          <t>Originator</t>
        </is>
      </c>
      <c r="O298" t="inlineStr">
        <is>
          <t>GLAXO SAUDI ARABIA</t>
        </is>
      </c>
      <c r="P298" t="inlineStr">
        <is>
          <t>2810258492</t>
        </is>
      </c>
    </row>
    <row r="299">
      <c r="A299" t="inlineStr">
        <is>
          <t>Saudi Arabia</t>
        </is>
      </c>
      <c r="B299" t="inlineStr">
        <is>
          <t>J07BK</t>
        </is>
      </c>
      <c r="C299" t="inlineStr">
        <is>
          <t>Varicella and zoster vaccines</t>
        </is>
      </c>
      <c r="D299" t="inlineStr">
        <is>
          <t>Varicella and zoster vaccines</t>
        </is>
      </c>
      <c r="E299" t="inlineStr">
        <is>
          <t>SHINGRIX</t>
        </is>
      </c>
      <c r="F299" t="inlineStr">
        <is>
          <t>SHINGRIX</t>
        </is>
      </c>
      <c r="G299" t="inlineStr">
        <is>
          <t>50</t>
        </is>
      </c>
      <c r="H299" t="inlineStr">
        <is>
          <t>Powder for suspension for injection</t>
        </is>
      </c>
      <c r="I299" t="n">
        <v>1</v>
      </c>
      <c r="J299" t="n">
        <v>774.9</v>
      </c>
      <c r="K299" t="inlineStr">
        <is>
          <t>SAR</t>
        </is>
      </c>
      <c r="L299" s="5">
        <f>IF(AND(ISNUMBER(I299),I299&gt;0),J299/I299,"")</f>
        <v/>
      </c>
      <c r="M299" s="5">
        <f>IF(L299="","",L299/IF(K299="SAR",Inputs!$B$1,Inputs!$B$2))</f>
        <v/>
      </c>
      <c r="N299" t="inlineStr">
        <is>
          <t>Originator</t>
        </is>
      </c>
      <c r="O299" t="inlineStr">
        <is>
          <t>Glaxo Saudi Arabia Ltd.</t>
        </is>
      </c>
      <c r="P299" t="inlineStr">
        <is>
          <t>0703221823</t>
        </is>
      </c>
    </row>
    <row r="300">
      <c r="A300" t="inlineStr">
        <is>
          <t>Saudi Arabia</t>
        </is>
      </c>
      <c r="B300" t="inlineStr">
        <is>
          <t>J07BM</t>
        </is>
      </c>
      <c r="C300" t="inlineStr">
        <is>
          <t>HPV vaccines</t>
        </is>
      </c>
      <c r="D300" t="inlineStr">
        <is>
          <t>HPV vaccines</t>
        </is>
      </c>
      <c r="E300" t="inlineStr">
        <is>
          <t>CERVARIX VACCINE</t>
        </is>
      </c>
      <c r="F300" t="inlineStr">
        <is>
          <t>CERVARIX</t>
        </is>
      </c>
      <c r="G300" t="inlineStr">
        <is>
          <t>20,20</t>
        </is>
      </c>
      <c r="H300" t="inlineStr">
        <is>
          <t>Suspension for injection</t>
        </is>
      </c>
      <c r="I300" t="n">
        <v>1</v>
      </c>
      <c r="J300" t="n">
        <v>266.25</v>
      </c>
      <c r="K300" t="inlineStr">
        <is>
          <t>SAR</t>
        </is>
      </c>
      <c r="L300" s="5">
        <f>IF(AND(ISNUMBER(I300),I300&gt;0),J300/I300,"")</f>
        <v/>
      </c>
      <c r="M300" s="5">
        <f>IF(L300="","",L300/IF(K300="SAR",Inputs!$B$1,Inputs!$B$2))</f>
        <v/>
      </c>
      <c r="N300" t="inlineStr">
        <is>
          <t>Originator</t>
        </is>
      </c>
      <c r="O300" t="inlineStr">
        <is>
          <t>GLAXO SAUDI ARABIA</t>
        </is>
      </c>
      <c r="P300" t="inlineStr">
        <is>
          <t>1612200341</t>
        </is>
      </c>
    </row>
    <row r="301">
      <c r="A301" t="inlineStr">
        <is>
          <t>Saudi Arabia</t>
        </is>
      </c>
      <c r="B301" t="inlineStr">
        <is>
          <t>J07BM</t>
        </is>
      </c>
      <c r="C301" t="inlineStr">
        <is>
          <t>HPV vaccines</t>
        </is>
      </c>
      <c r="D301" t="inlineStr">
        <is>
          <t>HPV vaccines</t>
        </is>
      </c>
      <c r="E301" t="inlineStr">
        <is>
          <t>Gardasil 9</t>
        </is>
      </c>
      <c r="F301" t="inlineStr">
        <is>
          <t>GARDASIL 9</t>
        </is>
      </c>
      <c r="G301" t="inlineStr">
        <is>
          <t>30,40,60,40,20,20,20,20,20</t>
        </is>
      </c>
      <c r="H301" t="inlineStr">
        <is>
          <t>Suspension for injection</t>
        </is>
      </c>
      <c r="I301" t="n">
        <v>1</v>
      </c>
      <c r="J301" t="n">
        <v>605</v>
      </c>
      <c r="K301" t="inlineStr">
        <is>
          <t>SAR</t>
        </is>
      </c>
      <c r="L301" s="5">
        <f>IF(AND(ISNUMBER(I301),I301&gt;0),J301/I301,"")</f>
        <v/>
      </c>
      <c r="M301" s="5">
        <f>IF(L301="","",L301/IF(K301="SAR",Inputs!$B$1,Inputs!$B$2))</f>
        <v/>
      </c>
      <c r="N301" t="inlineStr">
        <is>
          <t>MSD</t>
        </is>
      </c>
      <c r="O301" t="inlineStr">
        <is>
          <t>MERCK SHARP AND DOHME LLC</t>
        </is>
      </c>
      <c r="P301" t="inlineStr">
        <is>
          <t>2901244808</t>
        </is>
      </c>
    </row>
    <row r="302">
      <c r="A302" t="inlineStr">
        <is>
          <t>Saudi Arabia</t>
        </is>
      </c>
      <c r="B302" t="inlineStr">
        <is>
          <t>L01FF</t>
        </is>
      </c>
      <c r="C302" t="inlineStr">
        <is>
          <t>PD-1 / PD-L1 antibodies</t>
        </is>
      </c>
      <c r="D302" t="inlineStr">
        <is>
          <t>DOSTARLIMAB</t>
        </is>
      </c>
      <c r="E302" t="inlineStr">
        <is>
          <t>Jemperli</t>
        </is>
      </c>
      <c r="F302" t="inlineStr">
        <is>
          <t>JEMPERLI</t>
        </is>
      </c>
      <c r="G302" t="inlineStr">
        <is>
          <t>50</t>
        </is>
      </c>
      <c r="H302" t="inlineStr">
        <is>
          <t>Concentrate for solution for infusion</t>
        </is>
      </c>
      <c r="I302" t="n">
        <v>1</v>
      </c>
      <c r="J302" t="n">
        <v>27974.2</v>
      </c>
      <c r="K302" t="inlineStr">
        <is>
          <t>SAR</t>
        </is>
      </c>
      <c r="L302" s="5">
        <f>IF(AND(ISNUMBER(I302),I302&gt;0),J302/I302,"")</f>
        <v/>
      </c>
      <c r="M302" s="5">
        <f>IF(L302="","",L302/IF(K302="SAR",Inputs!$B$1,Inputs!$B$2))</f>
        <v/>
      </c>
      <c r="N302" t="inlineStr">
        <is>
          <t>Originator</t>
        </is>
      </c>
      <c r="O302" t="inlineStr">
        <is>
          <t>GLAXO SAUDI ARABIA</t>
        </is>
      </c>
      <c r="P302" t="inlineStr">
        <is>
          <t>0905245273</t>
        </is>
      </c>
    </row>
    <row r="303">
      <c r="A303" t="inlineStr">
        <is>
          <t>Saudi Arabia</t>
        </is>
      </c>
      <c r="B303" t="inlineStr">
        <is>
          <t>L01FF</t>
        </is>
      </c>
      <c r="C303" t="inlineStr">
        <is>
          <t>PD-1 / PD-L1 antibodies</t>
        </is>
      </c>
      <c r="D303" t="inlineStr">
        <is>
          <t>PEMBROLIZUMAB</t>
        </is>
      </c>
      <c r="E303" t="inlineStr">
        <is>
          <t>Keytruda</t>
        </is>
      </c>
      <c r="F303" t="inlineStr">
        <is>
          <t>KEYTRUDA</t>
        </is>
      </c>
      <c r="G303" t="inlineStr">
        <is>
          <t>165</t>
        </is>
      </c>
      <c r="H303" t="inlineStr">
        <is>
          <t>Solution for injection</t>
        </is>
      </c>
      <c r="I303" t="n">
        <v>1</v>
      </c>
      <c r="J303" t="n">
        <v>29359.8</v>
      </c>
      <c r="K303" t="inlineStr">
        <is>
          <t>SAR</t>
        </is>
      </c>
      <c r="L303" s="5">
        <f>IF(AND(ISNUMBER(I303),I303&gt;0),J303/I303,"")</f>
        <v/>
      </c>
      <c r="M303" s="5">
        <f>IF(L303="","",L303/IF(K303="SAR",Inputs!$B$1,Inputs!$B$2))</f>
        <v/>
      </c>
      <c r="N303" t="inlineStr">
        <is>
          <t>MSD</t>
        </is>
      </c>
      <c r="O303" t="inlineStr">
        <is>
          <t>Merck Sharp &amp; Dohme B.V</t>
        </is>
      </c>
      <c r="P303" t="inlineStr">
        <is>
          <t>2707260199</t>
        </is>
      </c>
    </row>
    <row r="304">
      <c r="A304" t="inlineStr">
        <is>
          <t>Saudi Arabia</t>
        </is>
      </c>
      <c r="B304" t="inlineStr">
        <is>
          <t>L01FF</t>
        </is>
      </c>
      <c r="C304" t="inlineStr">
        <is>
          <t>PD-1 / PD-L1 antibodies</t>
        </is>
      </c>
      <c r="D304" t="inlineStr">
        <is>
          <t>PEMBROLIZUMAB</t>
        </is>
      </c>
      <c r="E304" t="inlineStr">
        <is>
          <t>Keytruda</t>
        </is>
      </c>
      <c r="F304" t="inlineStr">
        <is>
          <t>KEYTRUDA</t>
        </is>
      </c>
      <c r="G304" t="inlineStr">
        <is>
          <t>165</t>
        </is>
      </c>
      <c r="H304" t="inlineStr">
        <is>
          <t>Solution for injection</t>
        </is>
      </c>
      <c r="I304" t="n">
        <v>1</v>
      </c>
      <c r="J304" t="n">
        <v>58719.6</v>
      </c>
      <c r="K304" t="inlineStr">
        <is>
          <t>SAR</t>
        </is>
      </c>
      <c r="L304" s="5">
        <f>IF(AND(ISNUMBER(I304),I304&gt;0),J304/I304,"")</f>
        <v/>
      </c>
      <c r="M304" s="5">
        <f>IF(L304="","",L304/IF(K304="SAR",Inputs!$B$1,Inputs!$B$2))</f>
        <v/>
      </c>
      <c r="N304" t="inlineStr">
        <is>
          <t>MSD</t>
        </is>
      </c>
      <c r="O304" t="inlineStr">
        <is>
          <t>Merck Sharp &amp; Dohme B.V</t>
        </is>
      </c>
      <c r="P304" t="inlineStr">
        <is>
          <t>2707260198</t>
        </is>
      </c>
    </row>
    <row r="305">
      <c r="A305" t="inlineStr">
        <is>
          <t>Saudi Arabia</t>
        </is>
      </c>
      <c r="B305" t="inlineStr">
        <is>
          <t>L01FF</t>
        </is>
      </c>
      <c r="C305" t="inlineStr">
        <is>
          <t>PD-1 / PD-L1 antibodies</t>
        </is>
      </c>
      <c r="D305" t="inlineStr"/>
      <c r="E305" t="inlineStr">
        <is>
          <t>Tevimbra</t>
        </is>
      </c>
      <c r="F305" t="inlineStr">
        <is>
          <t>TEVIMBRA</t>
        </is>
      </c>
      <c r="G305" t="inlineStr">
        <is>
          <t>10</t>
        </is>
      </c>
      <c r="H305" t="inlineStr">
        <is>
          <t>Concentrate for solution for infusion</t>
        </is>
      </c>
      <c r="I305" t="n">
        <v>1</v>
      </c>
      <c r="J305" t="n">
        <v>10694.85</v>
      </c>
      <c r="K305" t="inlineStr">
        <is>
          <t>SAR</t>
        </is>
      </c>
      <c r="L305" s="5">
        <f>IF(AND(ISNUMBER(I305),I305&gt;0),J305/I305,"")</f>
        <v/>
      </c>
      <c r="M305" s="5">
        <f>IF(L305="","",L305/IF(K305="SAR",Inputs!$B$1,Inputs!$B$2))</f>
        <v/>
      </c>
      <c r="N305" t="inlineStr">
        <is>
          <t>Generic or other</t>
        </is>
      </c>
      <c r="O305" t="inlineStr">
        <is>
          <t>BeiGene Switzerland GmbH</t>
        </is>
      </c>
      <c r="P305" t="inlineStr">
        <is>
          <t>2408260349</t>
        </is>
      </c>
    </row>
    <row r="306">
      <c r="A306" t="inlineStr">
        <is>
          <t>Saudi Arabia</t>
        </is>
      </c>
      <c r="B306" t="inlineStr">
        <is>
          <t>L01XC</t>
        </is>
      </c>
      <c r="C306" t="inlineStr"/>
      <c r="D306" t="inlineStr">
        <is>
          <t>ATEZOLIZUMAB</t>
        </is>
      </c>
      <c r="E306" t="inlineStr">
        <is>
          <t>TECENTRIQ 60 mg/ml Concentrate For Solution For Infusion</t>
        </is>
      </c>
      <c r="F306" t="inlineStr">
        <is>
          <t>TECENTRIQ</t>
        </is>
      </c>
      <c r="G306" t="inlineStr">
        <is>
          <t>60</t>
        </is>
      </c>
      <c r="H306" t="inlineStr">
        <is>
          <t>Injection</t>
        </is>
      </c>
      <c r="I306" t="n">
        <v>1</v>
      </c>
      <c r="J306" t="n">
        <v>29065.25</v>
      </c>
      <c r="K306" t="inlineStr">
        <is>
          <t>SAR</t>
        </is>
      </c>
      <c r="L306" s="5">
        <f>IF(AND(ISNUMBER(I306),I306&gt;0),J306/I306,"")</f>
        <v/>
      </c>
      <c r="M306" s="5">
        <f>IF(L306="","",L306/IF(K306="SAR",Inputs!$B$1,Inputs!$B$2))</f>
        <v/>
      </c>
      <c r="N306" t="inlineStr">
        <is>
          <t>Originator</t>
        </is>
      </c>
      <c r="O306" t="inlineStr">
        <is>
          <t>ROCHE</t>
        </is>
      </c>
      <c r="P306" t="inlineStr">
        <is>
          <t>1709258231</t>
        </is>
      </c>
    </row>
    <row r="307">
      <c r="A307" t="inlineStr">
        <is>
          <t>Saudi Arabia</t>
        </is>
      </c>
      <c r="B307" t="inlineStr">
        <is>
          <t>L01XC</t>
        </is>
      </c>
      <c r="C307" t="inlineStr"/>
      <c r="D307" t="inlineStr">
        <is>
          <t>BELZUTIFAN</t>
        </is>
      </c>
      <c r="E307" t="inlineStr">
        <is>
          <t>Welireg</t>
        </is>
      </c>
      <c r="F307" t="inlineStr">
        <is>
          <t>WELIREG</t>
        </is>
      </c>
      <c r="G307" t="inlineStr">
        <is>
          <t>40</t>
        </is>
      </c>
      <c r="H307" t="inlineStr">
        <is>
          <t>Film-coated tablet</t>
        </is>
      </c>
      <c r="I307" t="n">
        <v>90</v>
      </c>
      <c r="J307" t="n">
        <v>68062.5</v>
      </c>
      <c r="K307" t="inlineStr">
        <is>
          <t>SAR</t>
        </is>
      </c>
      <c r="L307" s="5">
        <f>IF(AND(ISNUMBER(I307),I307&gt;0),J307/I307,"")</f>
        <v/>
      </c>
      <c r="M307" s="5">
        <f>IF(L307="","",L307/IF(K307="SAR",Inputs!$B$1,Inputs!$B$2))</f>
        <v/>
      </c>
      <c r="N307" t="inlineStr">
        <is>
          <t>MSD</t>
        </is>
      </c>
      <c r="O307" t="inlineStr">
        <is>
          <t>MERCK SHARP &amp; DOHME LIMITED</t>
        </is>
      </c>
      <c r="P307" t="inlineStr">
        <is>
          <t>2009234229</t>
        </is>
      </c>
    </row>
    <row r="308">
      <c r="A308" t="inlineStr">
        <is>
          <t>Saudi Arabia</t>
        </is>
      </c>
      <c r="B308" t="inlineStr">
        <is>
          <t>L01XC</t>
        </is>
      </c>
      <c r="C308" t="inlineStr"/>
      <c r="D308" t="inlineStr">
        <is>
          <t>DURVALUMAB</t>
        </is>
      </c>
      <c r="E308" t="inlineStr">
        <is>
          <t>IMFINZI 120 mg / 2.4 ml</t>
        </is>
      </c>
      <c r="F308" t="inlineStr">
        <is>
          <t>IMFINZI</t>
        </is>
      </c>
      <c r="G308" t="inlineStr">
        <is>
          <t>50</t>
        </is>
      </c>
      <c r="H308" t="inlineStr">
        <is>
          <t>Solution for infusion</t>
        </is>
      </c>
      <c r="I308" t="n">
        <v>1</v>
      </c>
      <c r="J308" t="n">
        <v>2787.5</v>
      </c>
      <c r="K308" t="inlineStr">
        <is>
          <t>SAR</t>
        </is>
      </c>
      <c r="L308" s="5">
        <f>IF(AND(ISNUMBER(I308),I308&gt;0),J308/I308,"")</f>
        <v/>
      </c>
      <c r="M308" s="5">
        <f>IF(L308="","",L308/IF(K308="SAR",Inputs!$B$1,Inputs!$B$2))</f>
        <v/>
      </c>
      <c r="N308" t="inlineStr">
        <is>
          <t>Originator</t>
        </is>
      </c>
      <c r="O308" t="inlineStr">
        <is>
          <t>AstraZeneca UK Limited</t>
        </is>
      </c>
      <c r="P308" t="inlineStr">
        <is>
          <t>0911211289</t>
        </is>
      </c>
    </row>
    <row r="309">
      <c r="A309" t="inlineStr">
        <is>
          <t>Saudi Arabia</t>
        </is>
      </c>
      <c r="B309" t="inlineStr">
        <is>
          <t>L01XC</t>
        </is>
      </c>
      <c r="C309" t="inlineStr"/>
      <c r="D309" t="inlineStr">
        <is>
          <t>DURVALUMAB</t>
        </is>
      </c>
      <c r="E309" t="inlineStr">
        <is>
          <t>IMFINZI 500 mg / 10 ml</t>
        </is>
      </c>
      <c r="F309" t="inlineStr">
        <is>
          <t>IMFINZI</t>
        </is>
      </c>
      <c r="G309" t="inlineStr">
        <is>
          <t>50</t>
        </is>
      </c>
      <c r="H309" t="inlineStr">
        <is>
          <t>Solution for infusion</t>
        </is>
      </c>
      <c r="I309" t="n">
        <v>1</v>
      </c>
      <c r="J309" t="n">
        <v>11614.5</v>
      </c>
      <c r="K309" t="inlineStr">
        <is>
          <t>SAR</t>
        </is>
      </c>
      <c r="L309" s="5">
        <f>IF(AND(ISNUMBER(I309),I309&gt;0),J309/I309,"")</f>
        <v/>
      </c>
      <c r="M309" s="5">
        <f>IF(L309="","",L309/IF(K309="SAR",Inputs!$B$1,Inputs!$B$2))</f>
        <v/>
      </c>
      <c r="N309" t="inlineStr">
        <is>
          <t>Originator</t>
        </is>
      </c>
      <c r="O309" t="inlineStr">
        <is>
          <t>AstraZeneca UK Limited</t>
        </is>
      </c>
      <c r="P309" t="inlineStr">
        <is>
          <t>0911211288</t>
        </is>
      </c>
    </row>
    <row r="310">
      <c r="A310" t="inlineStr">
        <is>
          <t>Saudi Arabia</t>
        </is>
      </c>
      <c r="B310" t="inlineStr">
        <is>
          <t>L01XC</t>
        </is>
      </c>
      <c r="C310" t="inlineStr"/>
      <c r="D310" t="inlineStr">
        <is>
          <t>PEMBROLIZUMAB</t>
        </is>
      </c>
      <c r="E310" t="inlineStr">
        <is>
          <t>KEYTRUDA 25 mg/ml Concentrate For Solution For Infusion</t>
        </is>
      </c>
      <c r="F310" t="inlineStr">
        <is>
          <t>KEYTRUDA</t>
        </is>
      </c>
      <c r="G310" t="inlineStr">
        <is>
          <t>25</t>
        </is>
      </c>
      <c r="H310" t="inlineStr">
        <is>
          <t>Concentrate for solution for infusion</t>
        </is>
      </c>
      <c r="I310" t="n">
        <v>1</v>
      </c>
      <c r="J310" t="n">
        <v>14680</v>
      </c>
      <c r="K310" t="inlineStr">
        <is>
          <t>SAR</t>
        </is>
      </c>
      <c r="L310" s="5">
        <f>IF(AND(ISNUMBER(I310),I310&gt;0),J310/I310,"")</f>
        <v/>
      </c>
      <c r="M310" s="5">
        <f>IF(L310="","",L310/IF(K310="SAR",Inputs!$B$1,Inputs!$B$2))</f>
        <v/>
      </c>
      <c r="N310" t="inlineStr">
        <is>
          <t>MSD</t>
        </is>
      </c>
      <c r="O310" t="inlineStr">
        <is>
          <t>MERCK SHARP &amp; DOHME</t>
        </is>
      </c>
      <c r="P310" t="inlineStr">
        <is>
          <t>2501233168</t>
        </is>
      </c>
    </row>
    <row r="311">
      <c r="A311" t="inlineStr">
        <is>
          <t>Saudi Arabia</t>
        </is>
      </c>
      <c r="B311" t="inlineStr">
        <is>
          <t>N02BE</t>
        </is>
      </c>
      <c r="C311" t="inlineStr"/>
      <c r="D311" t="inlineStr">
        <is>
          <t>LINAGLIPTIN</t>
        </is>
      </c>
      <c r="E311" t="inlineStr">
        <is>
          <t>GLYXAMBI</t>
        </is>
      </c>
      <c r="F311" t="inlineStr">
        <is>
          <t>GLYXAMBI</t>
        </is>
      </c>
      <c r="G311" t="inlineStr">
        <is>
          <t>25,5</t>
        </is>
      </c>
      <c r="H311" t="inlineStr">
        <is>
          <t>Tablet</t>
        </is>
      </c>
      <c r="I311" t="n">
        <v>20</v>
      </c>
      <c r="J311" t="n">
        <v>226.05</v>
      </c>
      <c r="K311" t="inlineStr">
        <is>
          <t>SAR</t>
        </is>
      </c>
      <c r="L311" s="5">
        <f>IF(AND(ISNUMBER(I311),I311&gt;0),J311/I311,"")</f>
        <v/>
      </c>
      <c r="M311" s="5">
        <f>IF(L311="","",L311/IF(K311="SAR",Inputs!$B$1,Inputs!$B$2))</f>
        <v/>
      </c>
      <c r="N311" t="inlineStr">
        <is>
          <t>Generic or other</t>
        </is>
      </c>
      <c r="O311" t="inlineStr">
        <is>
          <t>National Pharmaceutical Industries Co SAOC</t>
        </is>
      </c>
      <c r="P311" t="inlineStr">
        <is>
          <t>2710246118</t>
        </is>
      </c>
    </row>
    <row r="312">
      <c r="A312" t="inlineStr">
        <is>
          <t>Saudi Arabia</t>
        </is>
      </c>
      <c r="B312" t="inlineStr">
        <is>
          <t>N05CF</t>
        </is>
      </c>
      <c r="C312" t="inlineStr"/>
      <c r="D312" t="inlineStr">
        <is>
          <t>LEMBOREXANT</t>
        </is>
      </c>
      <c r="E312" t="inlineStr">
        <is>
          <t>DAYVIGO</t>
        </is>
      </c>
      <c r="F312" t="inlineStr">
        <is>
          <t>DAYVIGO</t>
        </is>
      </c>
      <c r="G312" t="inlineStr">
        <is>
          <t>5</t>
        </is>
      </c>
      <c r="H312" t="inlineStr">
        <is>
          <t>Film-coated tablet</t>
        </is>
      </c>
      <c r="I312" t="n">
        <v>28</v>
      </c>
      <c r="J312" t="n">
        <v>219.6</v>
      </c>
      <c r="K312" t="inlineStr">
        <is>
          <t>SAR</t>
        </is>
      </c>
      <c r="L312" s="5">
        <f>IF(AND(ISNUMBER(I312),I312&gt;0),J312/I312,"")</f>
        <v/>
      </c>
      <c r="M312" s="5">
        <f>IF(L312="","",L312/IF(K312="SAR",Inputs!$B$1,Inputs!$B$2))</f>
        <v/>
      </c>
      <c r="N312" t="inlineStr">
        <is>
          <t>Originator</t>
        </is>
      </c>
      <c r="O312" t="inlineStr">
        <is>
          <t>EISAI</t>
        </is>
      </c>
      <c r="P312" t="inlineStr">
        <is>
          <t>2101256710</t>
        </is>
      </c>
    </row>
    <row r="313">
      <c r="A313" t="inlineStr">
        <is>
          <t>Saudi Arabia</t>
        </is>
      </c>
      <c r="B313" t="inlineStr">
        <is>
          <t>N05CF</t>
        </is>
      </c>
      <c r="C313" t="inlineStr"/>
      <c r="D313" t="inlineStr">
        <is>
          <t>LEMBOREXANT</t>
        </is>
      </c>
      <c r="E313" t="inlineStr">
        <is>
          <t>DAYVIGO</t>
        </is>
      </c>
      <c r="F313" t="inlineStr">
        <is>
          <t>DAYVIGO</t>
        </is>
      </c>
      <c r="G313" t="inlineStr">
        <is>
          <t>10</t>
        </is>
      </c>
      <c r="H313" t="inlineStr">
        <is>
          <t>Film-coated tablet</t>
        </is>
      </c>
      <c r="I313" t="n">
        <v>28</v>
      </c>
      <c r="J313" t="n">
        <v>219.6</v>
      </c>
      <c r="K313" t="inlineStr">
        <is>
          <t>SAR</t>
        </is>
      </c>
      <c r="L313" s="5">
        <f>IF(AND(ISNUMBER(I313),I313&gt;0),J313/I313,"")</f>
        <v/>
      </c>
      <c r="M313" s="5">
        <f>IF(L313="","",L313/IF(K313="SAR",Inputs!$B$1,Inputs!$B$2))</f>
        <v/>
      </c>
      <c r="N313" t="inlineStr">
        <is>
          <t>Originator</t>
        </is>
      </c>
      <c r="O313" t="inlineStr">
        <is>
          <t>EISAI</t>
        </is>
      </c>
      <c r="P313" t="inlineStr">
        <is>
          <t>2101256711</t>
        </is>
      </c>
    </row>
    <row r="314">
      <c r="A314" t="inlineStr">
        <is>
          <t>Saudi Arabia</t>
        </is>
      </c>
      <c r="B314" t="inlineStr">
        <is>
          <t>QA10B</t>
        </is>
      </c>
      <c r="C314" t="inlineStr"/>
      <c r="D314" t="inlineStr">
        <is>
          <t>SITAGLIPTIN</t>
        </is>
      </c>
      <c r="E314" t="inlineStr">
        <is>
          <t>Glyptinova Met</t>
        </is>
      </c>
      <c r="F314" t="inlineStr">
        <is>
          <t>GLYPTINOVA</t>
        </is>
      </c>
      <c r="G314" t="inlineStr">
        <is>
          <t>50,850</t>
        </is>
      </c>
      <c r="H314" t="inlineStr">
        <is>
          <t>Film-coated tablet</t>
        </is>
      </c>
      <c r="I314" t="n">
        <v>60</v>
      </c>
      <c r="J314" t="n">
        <v>94.3</v>
      </c>
      <c r="K314" t="inlineStr">
        <is>
          <t>SAR</t>
        </is>
      </c>
      <c r="L314" s="5">
        <f>IF(AND(ISNUMBER(I314),I314&gt;0),J314/I314,"")</f>
        <v/>
      </c>
      <c r="M314" s="5">
        <f>IF(L314="","",L314/IF(K314="SAR",Inputs!$B$1,Inputs!$B$2))</f>
        <v/>
      </c>
      <c r="N314" t="inlineStr">
        <is>
          <t>Generic or other</t>
        </is>
      </c>
      <c r="O314" t="inlineStr">
        <is>
          <t>Kinnova manufacturing company</t>
        </is>
      </c>
      <c r="P314" t="inlineStr">
        <is>
          <t>1506269918</t>
        </is>
      </c>
    </row>
    <row r="315">
      <c r="A315" t="inlineStr">
        <is>
          <t>Saudi Arabia</t>
        </is>
      </c>
      <c r="B315" t="inlineStr">
        <is>
          <t>QA10B</t>
        </is>
      </c>
      <c r="C315" t="inlineStr"/>
      <c r="D315" t="inlineStr">
        <is>
          <t>SITAGLIPTIN</t>
        </is>
      </c>
      <c r="E315" t="inlineStr">
        <is>
          <t>Glunexa</t>
        </is>
      </c>
      <c r="F315" t="inlineStr">
        <is>
          <t>GLUNEXA</t>
        </is>
      </c>
      <c r="G315" t="inlineStr">
        <is>
          <t>50</t>
        </is>
      </c>
      <c r="H315" t="inlineStr">
        <is>
          <t>Film-coated tablet</t>
        </is>
      </c>
      <c r="I315" t="n">
        <v>28</v>
      </c>
      <c r="J315" t="n">
        <v>45</v>
      </c>
      <c r="K315" t="inlineStr">
        <is>
          <t>SAR</t>
        </is>
      </c>
      <c r="L315" s="5">
        <f>IF(AND(ISNUMBER(I315),I315&gt;0),J315/I315,"")</f>
        <v/>
      </c>
      <c r="M315" s="5">
        <f>IF(L315="","",L315/IF(K315="SAR",Inputs!$B$1,Inputs!$B$2))</f>
        <v/>
      </c>
      <c r="N315" t="inlineStr">
        <is>
          <t>Generic or other</t>
        </is>
      </c>
      <c r="O315" t="inlineStr">
        <is>
          <t>STADA ARZNEIMITTEL GmbH</t>
        </is>
      </c>
      <c r="P315" t="inlineStr">
        <is>
          <t>2009260548</t>
        </is>
      </c>
    </row>
    <row r="316">
      <c r="A316" t="inlineStr">
        <is>
          <t>Saudi Arabia</t>
        </is>
      </c>
      <c r="B316" t="inlineStr">
        <is>
          <t>QA10B</t>
        </is>
      </c>
      <c r="C316" t="inlineStr"/>
      <c r="D316" t="inlineStr">
        <is>
          <t>SITAGLIPTIN</t>
        </is>
      </c>
      <c r="E316" t="inlineStr">
        <is>
          <t>Glyptinova Met</t>
        </is>
      </c>
      <c r="F316" t="inlineStr">
        <is>
          <t>GLYPTINOVA</t>
        </is>
      </c>
      <c r="G316" t="inlineStr">
        <is>
          <t>50,1000</t>
        </is>
      </c>
      <c r="H316" t="inlineStr">
        <is>
          <t>Film-coated tablet</t>
        </is>
      </c>
      <c r="I316" t="n">
        <v>60</v>
      </c>
      <c r="J316" t="n">
        <v>97.7</v>
      </c>
      <c r="K316" t="inlineStr">
        <is>
          <t>SAR</t>
        </is>
      </c>
      <c r="L316" s="5">
        <f>IF(AND(ISNUMBER(I316),I316&gt;0),J316/I316,"")</f>
        <v/>
      </c>
      <c r="M316" s="5">
        <f>IF(L316="","",L316/IF(K316="SAR",Inputs!$B$1,Inputs!$B$2))</f>
        <v/>
      </c>
      <c r="N316" t="inlineStr">
        <is>
          <t>Generic or other</t>
        </is>
      </c>
      <c r="O316" t="inlineStr">
        <is>
          <t>Kinnova manufacturing company</t>
        </is>
      </c>
      <c r="P316" t="inlineStr">
        <is>
          <t>1506269921</t>
        </is>
      </c>
    </row>
    <row r="317">
      <c r="A317" t="inlineStr">
        <is>
          <t>Saudi Arabia</t>
        </is>
      </c>
      <c r="B317" t="inlineStr">
        <is>
          <t>QA10B</t>
        </is>
      </c>
      <c r="C317" t="inlineStr"/>
      <c r="D317" t="inlineStr">
        <is>
          <t>SITAGLIPTIN</t>
        </is>
      </c>
      <c r="E317" t="inlineStr">
        <is>
          <t>Glunexa</t>
        </is>
      </c>
      <c r="F317" t="inlineStr">
        <is>
          <t>GLUNEXA</t>
        </is>
      </c>
      <c r="G317" t="inlineStr">
        <is>
          <t>100</t>
        </is>
      </c>
      <c r="H317" t="inlineStr">
        <is>
          <t>Film-coated tablet</t>
        </is>
      </c>
      <c r="I317" t="n">
        <v>28</v>
      </c>
      <c r="J317" t="n">
        <v>84.2</v>
      </c>
      <c r="K317" t="inlineStr">
        <is>
          <t>SAR</t>
        </is>
      </c>
      <c r="L317" s="5">
        <f>IF(AND(ISNUMBER(I317),I317&gt;0),J317/I317,"")</f>
        <v/>
      </c>
      <c r="M317" s="5">
        <f>IF(L317="","",L317/IF(K317="SAR",Inputs!$B$1,Inputs!$B$2))</f>
        <v/>
      </c>
      <c r="N317" t="inlineStr">
        <is>
          <t>Generic or other</t>
        </is>
      </c>
      <c r="O317" t="inlineStr">
        <is>
          <t>STADA ARZNEIMITTEL GmbH</t>
        </is>
      </c>
      <c r="P317" t="inlineStr">
        <is>
          <t>2009260549</t>
        </is>
      </c>
    </row>
    <row r="318">
      <c r="A318" t="inlineStr">
        <is>
          <t>Saudi Arabia</t>
        </is>
      </c>
      <c r="B318" t="inlineStr">
        <is>
          <t>V03AB</t>
        </is>
      </c>
      <c r="C318" t="inlineStr">
        <is>
          <t>Antidotes</t>
        </is>
      </c>
      <c r="D318" t="inlineStr">
        <is>
          <t>SUGAMMADEX</t>
        </is>
      </c>
      <c r="E318" t="inlineStr">
        <is>
          <t>Sugammadex ALH</t>
        </is>
      </c>
      <c r="F318" t="inlineStr">
        <is>
          <t>SUGAMMADEX</t>
        </is>
      </c>
      <c r="G318" t="inlineStr">
        <is>
          <t>100</t>
        </is>
      </c>
      <c r="H318" t="inlineStr">
        <is>
          <t>Solution for injection</t>
        </is>
      </c>
      <c r="I318" t="n">
        <v>10</v>
      </c>
      <c r="J318" t="n">
        <v>1414.2</v>
      </c>
      <c r="K318" t="inlineStr">
        <is>
          <t>SAR</t>
        </is>
      </c>
      <c r="L318" s="5">
        <f>IF(AND(ISNUMBER(I318),I318&gt;0),J318/I318,"")</f>
        <v/>
      </c>
      <c r="M318" s="5">
        <f>IF(L318="","",L318/IF(K318="SAR",Inputs!$B$1,Inputs!$B$2))</f>
        <v/>
      </c>
      <c r="N318" t="inlineStr">
        <is>
          <t>Generic or other</t>
        </is>
      </c>
      <c r="O318" t="inlineStr">
        <is>
          <t>Alhobail Pharm</t>
        </is>
      </c>
      <c r="P318" t="inlineStr">
        <is>
          <t>1311258589</t>
        </is>
      </c>
    </row>
    <row r="319">
      <c r="A319" t="inlineStr">
        <is>
          <t>Saudi Arabia</t>
        </is>
      </c>
      <c r="B319" t="inlineStr">
        <is>
          <t>V03AB</t>
        </is>
      </c>
      <c r="C319" t="inlineStr">
        <is>
          <t>Antidotes</t>
        </is>
      </c>
      <c r="D319" t="inlineStr">
        <is>
          <t>SUGAMMADEX</t>
        </is>
      </c>
      <c r="E319" t="inlineStr">
        <is>
          <t>Sugarelax-TV</t>
        </is>
      </c>
      <c r="F319" t="inlineStr">
        <is>
          <t>SUGARELAX</t>
        </is>
      </c>
      <c r="G319" t="inlineStr">
        <is>
          <t>100</t>
        </is>
      </c>
      <c r="H319" t="inlineStr">
        <is>
          <t>Solution for injection</t>
        </is>
      </c>
      <c r="I319" t="n">
        <v>10</v>
      </c>
      <c r="J319" t="n">
        <v>1414.2</v>
      </c>
      <c r="K319" t="inlineStr">
        <is>
          <t>SAR</t>
        </is>
      </c>
      <c r="L319" s="5">
        <f>IF(AND(ISNUMBER(I319),I319&gt;0),J319/I319,"")</f>
        <v/>
      </c>
      <c r="M319" s="5">
        <f>IF(L319="","",L319/IF(K319="SAR",Inputs!$B$1,Inputs!$B$2))</f>
        <v/>
      </c>
      <c r="N319" t="inlineStr">
        <is>
          <t>Generic or other</t>
        </is>
      </c>
      <c r="O319" t="inlineStr">
        <is>
          <t>Ratiopharm GmbH</t>
        </is>
      </c>
      <c r="P319" t="inlineStr">
        <is>
          <t>1901268946</t>
        </is>
      </c>
    </row>
    <row r="320">
      <c r="A320" t="inlineStr">
        <is>
          <t>Saudi Arabia</t>
        </is>
      </c>
      <c r="B320" t="inlineStr">
        <is>
          <t>V03AB</t>
        </is>
      </c>
      <c r="C320" t="inlineStr">
        <is>
          <t>Antidotes</t>
        </is>
      </c>
      <c r="D320" t="inlineStr">
        <is>
          <t>SUGAMMADEX</t>
        </is>
      </c>
      <c r="E320" t="inlineStr">
        <is>
          <t>sugmadon</t>
        </is>
      </c>
      <c r="F320" t="inlineStr">
        <is>
          <t>SUGMADON</t>
        </is>
      </c>
      <c r="G320" t="inlineStr">
        <is>
          <t>100</t>
        </is>
      </c>
      <c r="H320" t="inlineStr">
        <is>
          <t>Injection</t>
        </is>
      </c>
      <c r="I320" t="n">
        <v>1</v>
      </c>
      <c r="J320" t="n">
        <v>147.6</v>
      </c>
      <c r="K320" t="inlineStr">
        <is>
          <t>SAR</t>
        </is>
      </c>
      <c r="L320" s="5">
        <f>IF(AND(ISNUMBER(I320),I320&gt;0),J320/I320,"")</f>
        <v/>
      </c>
      <c r="M320" s="5">
        <f>IF(L320="","",L320/IF(K320="SAR",Inputs!$B$1,Inputs!$B$2))</f>
        <v/>
      </c>
      <c r="N320" t="inlineStr">
        <is>
          <t>Generic or other</t>
        </is>
      </c>
      <c r="O320" t="inlineStr">
        <is>
          <t>Pharma Pharmaceutical Industries (PPI)</t>
        </is>
      </c>
      <c r="P320" t="inlineStr">
        <is>
          <t>1611258596</t>
        </is>
      </c>
    </row>
    <row r="321">
      <c r="A321" t="inlineStr">
        <is>
          <t>Saudi Arabia</t>
        </is>
      </c>
      <c r="B321" t="inlineStr">
        <is>
          <t>V03AB</t>
        </is>
      </c>
      <c r="C321" t="inlineStr">
        <is>
          <t>Antidotes</t>
        </is>
      </c>
      <c r="D321" t="inlineStr">
        <is>
          <t>SUGAMMADEX</t>
        </is>
      </c>
      <c r="E321" t="inlineStr">
        <is>
          <t>Relavers</t>
        </is>
      </c>
      <c r="F321" t="inlineStr">
        <is>
          <t>RELAVERS</t>
        </is>
      </c>
      <c r="G321" t="inlineStr">
        <is>
          <t>100</t>
        </is>
      </c>
      <c r="H321" t="inlineStr">
        <is>
          <t>Solution for injection</t>
        </is>
      </c>
      <c r="I321" t="n">
        <v>10</v>
      </c>
      <c r="J321" t="n">
        <v>1476.4</v>
      </c>
      <c r="K321" t="inlineStr">
        <is>
          <t>SAR</t>
        </is>
      </c>
      <c r="L321" s="5">
        <f>IF(AND(ISNUMBER(I321),I321&gt;0),J321/I321,"")</f>
        <v/>
      </c>
      <c r="M321" s="5">
        <f>IF(L321="","",L321/IF(K321="SAR",Inputs!$B$1,Inputs!$B$2))</f>
        <v/>
      </c>
      <c r="N321" t="inlineStr">
        <is>
          <t>Generic or other</t>
        </is>
      </c>
      <c r="O321" t="inlineStr">
        <is>
          <t>AL RAZI PHARMA INDUSTRIES</t>
        </is>
      </c>
      <c r="P321" t="inlineStr">
        <is>
          <t>2111246311</t>
        </is>
      </c>
    </row>
    <row r="322">
      <c r="A322" t="inlineStr">
        <is>
          <t>Saudi Arabia</t>
        </is>
      </c>
      <c r="B322" t="inlineStr">
        <is>
          <t>V03AB</t>
        </is>
      </c>
      <c r="C322" t="inlineStr">
        <is>
          <t>Antidotes</t>
        </is>
      </c>
      <c r="D322" t="inlineStr">
        <is>
          <t>SUGAMMADEX</t>
        </is>
      </c>
      <c r="E322" t="inlineStr">
        <is>
          <t>Sudex 200 mg per 2 ml</t>
        </is>
      </c>
      <c r="F322" t="inlineStr">
        <is>
          <t>SUDEX</t>
        </is>
      </c>
      <c r="G322" t="inlineStr">
        <is>
          <t>100</t>
        </is>
      </c>
      <c r="H322" t="inlineStr">
        <is>
          <t>Solution for injection</t>
        </is>
      </c>
      <c r="I322" t="n">
        <v>1</v>
      </c>
      <c r="J322" t="n">
        <v>174.25</v>
      </c>
      <c r="K322" t="inlineStr">
        <is>
          <t>SAR</t>
        </is>
      </c>
      <c r="L322" s="5">
        <f>IF(AND(ISNUMBER(I322),I322&gt;0),J322/I322,"")</f>
        <v/>
      </c>
      <c r="M322" s="5">
        <f>IF(L322="","",L322/IF(K322="SAR",Inputs!$B$1,Inputs!$B$2))</f>
        <v/>
      </c>
      <c r="N322" t="inlineStr">
        <is>
          <t>Generic or other</t>
        </is>
      </c>
      <c r="O322" t="inlineStr">
        <is>
          <t>Saudi Amarox</t>
        </is>
      </c>
      <c r="P322" t="inlineStr">
        <is>
          <t>1804245174</t>
        </is>
      </c>
    </row>
    <row r="323">
      <c r="A323" t="inlineStr">
        <is>
          <t>Saudi Arabia</t>
        </is>
      </c>
      <c r="B323" t="inlineStr">
        <is>
          <t>V03AB</t>
        </is>
      </c>
      <c r="C323" t="inlineStr">
        <is>
          <t>Antidotes</t>
        </is>
      </c>
      <c r="D323" t="inlineStr">
        <is>
          <t>SUGAMMADEX</t>
        </is>
      </c>
      <c r="E323" t="inlineStr">
        <is>
          <t>Sugmastad</t>
        </is>
      </c>
      <c r="F323" t="inlineStr">
        <is>
          <t>SUGMASTAD</t>
        </is>
      </c>
      <c r="G323" t="inlineStr">
        <is>
          <t>100</t>
        </is>
      </c>
      <c r="H323" t="inlineStr">
        <is>
          <t>Solution for injection</t>
        </is>
      </c>
      <c r="I323" t="n">
        <v>10</v>
      </c>
      <c r="J323" t="n">
        <v>1742.5</v>
      </c>
      <c r="K323" t="inlineStr">
        <is>
          <t>SAR</t>
        </is>
      </c>
      <c r="L323" s="5">
        <f>IF(AND(ISNUMBER(I323),I323&gt;0),J323/I323,"")</f>
        <v/>
      </c>
      <c r="M323" s="5">
        <f>IF(L323="","",L323/IF(K323="SAR",Inputs!$B$1,Inputs!$B$2))</f>
        <v/>
      </c>
      <c r="N323" t="inlineStr">
        <is>
          <t>Generic or other</t>
        </is>
      </c>
      <c r="O323" t="inlineStr">
        <is>
          <t>Hemofarm AD Vrsac</t>
        </is>
      </c>
      <c r="P323" t="inlineStr">
        <is>
          <t>0901256568</t>
        </is>
      </c>
    </row>
    <row r="324">
      <c r="A324" t="inlineStr">
        <is>
          <t>Saudi Arabia</t>
        </is>
      </c>
      <c r="B324" t="inlineStr">
        <is>
          <t>V03AB</t>
        </is>
      </c>
      <c r="C324" t="inlineStr">
        <is>
          <t>Antidotes</t>
        </is>
      </c>
      <c r="D324" t="inlineStr">
        <is>
          <t>SUGAMMADEX</t>
        </is>
      </c>
      <c r="E324" t="inlineStr">
        <is>
          <t>Plibadex</t>
        </is>
      </c>
      <c r="F324" t="inlineStr">
        <is>
          <t>PLIBADEX</t>
        </is>
      </c>
      <c r="G324" t="inlineStr">
        <is>
          <t>100</t>
        </is>
      </c>
      <c r="H324" t="inlineStr">
        <is>
          <t>Solution for injection</t>
        </is>
      </c>
      <c r="I324" t="n">
        <v>10</v>
      </c>
      <c r="J324" t="n">
        <v>1742.5</v>
      </c>
      <c r="K324" t="inlineStr">
        <is>
          <t>SAR</t>
        </is>
      </c>
      <c r="L324" s="5">
        <f>IF(AND(ISNUMBER(I324),I324&gt;0),J324/I324,"")</f>
        <v/>
      </c>
      <c r="M324" s="5">
        <f>IF(L324="","",L324/IF(K324="SAR",Inputs!$B$1,Inputs!$B$2))</f>
        <v/>
      </c>
      <c r="N324" t="inlineStr">
        <is>
          <t>Generic or other</t>
        </is>
      </c>
      <c r="O324" t="inlineStr">
        <is>
          <t>SANDOZ GMBH</t>
        </is>
      </c>
      <c r="P324" t="inlineStr">
        <is>
          <t>1407260115</t>
        </is>
      </c>
    </row>
    <row r="325">
      <c r="A325" t="inlineStr">
        <is>
          <t>Saudi Arabia</t>
        </is>
      </c>
      <c r="B325" t="inlineStr">
        <is>
          <t>V03AB</t>
        </is>
      </c>
      <c r="C325" t="inlineStr">
        <is>
          <t>Antidotes</t>
        </is>
      </c>
      <c r="D325" t="inlineStr">
        <is>
          <t>SUGAMMADEX</t>
        </is>
      </c>
      <c r="E325" t="inlineStr">
        <is>
          <t>Sumadix 200 per 2 ml Vials</t>
        </is>
      </c>
      <c r="F325" t="inlineStr">
        <is>
          <t>SUMADIX</t>
        </is>
      </c>
      <c r="G325" t="inlineStr">
        <is>
          <t>100</t>
        </is>
      </c>
      <c r="H325" t="inlineStr">
        <is>
          <t>Solution for injection</t>
        </is>
      </c>
      <c r="I325" t="n">
        <v>10</v>
      </c>
      <c r="J325" t="n">
        <v>1742.6</v>
      </c>
      <c r="K325" t="inlineStr">
        <is>
          <t>SAR</t>
        </is>
      </c>
      <c r="L325" s="5">
        <f>IF(AND(ISNUMBER(I325),I325&gt;0),J325/I325,"")</f>
        <v/>
      </c>
      <c r="M325" s="5">
        <f>IF(L325="","",L325/IF(K325="SAR",Inputs!$B$1,Inputs!$B$2))</f>
        <v/>
      </c>
      <c r="N325" t="inlineStr">
        <is>
          <t>Generic or other</t>
        </is>
      </c>
      <c r="O325" t="inlineStr">
        <is>
          <t>MS PHARMA for Pharmaceuticals</t>
        </is>
      </c>
      <c r="P325" t="inlineStr">
        <is>
          <t>1710234348</t>
        </is>
      </c>
    </row>
    <row r="326">
      <c r="A326" t="inlineStr">
        <is>
          <t>Saudi Arabia</t>
        </is>
      </c>
      <c r="B326" t="inlineStr">
        <is>
          <t>V03AB</t>
        </is>
      </c>
      <c r="C326" t="inlineStr">
        <is>
          <t>Antidotes</t>
        </is>
      </c>
      <c r="D326" t="inlineStr">
        <is>
          <t>SUGAMMADEX</t>
        </is>
      </c>
      <c r="E326" t="inlineStr">
        <is>
          <t>Wekasurg 200 mg per 2 ml</t>
        </is>
      </c>
      <c r="F326" t="inlineStr">
        <is>
          <t>WEKASURG</t>
        </is>
      </c>
      <c r="G326" t="inlineStr">
        <is>
          <t>100</t>
        </is>
      </c>
      <c r="H326" t="inlineStr">
        <is>
          <t>Solution for injection</t>
        </is>
      </c>
      <c r="I326" t="n">
        <v>10</v>
      </c>
      <c r="J326" t="n">
        <v>1742.6</v>
      </c>
      <c r="K326" t="inlineStr">
        <is>
          <t>SAR</t>
        </is>
      </c>
      <c r="L326" s="5">
        <f>IF(AND(ISNUMBER(I326),I326&gt;0),J326/I326,"")</f>
        <v/>
      </c>
      <c r="M326" s="5">
        <f>IF(L326="","",L326/IF(K326="SAR",Inputs!$B$1,Inputs!$B$2))</f>
        <v/>
      </c>
      <c r="N326" t="inlineStr">
        <is>
          <t>Generic or other</t>
        </is>
      </c>
      <c r="O326" t="inlineStr">
        <is>
          <t>SAJA-SAUDI ARABIAN JAPANESE PHARMACEUTICAL CO</t>
        </is>
      </c>
      <c r="P326" t="inlineStr">
        <is>
          <t>2012234601</t>
        </is>
      </c>
    </row>
    <row r="327">
      <c r="A327" t="inlineStr">
        <is>
          <t>Saudi Arabia</t>
        </is>
      </c>
      <c r="B327" t="inlineStr">
        <is>
          <t>V03AB</t>
        </is>
      </c>
      <c r="C327" t="inlineStr">
        <is>
          <t>Antidotes</t>
        </is>
      </c>
      <c r="D327" t="inlineStr">
        <is>
          <t>SUGAMMADEX</t>
        </is>
      </c>
      <c r="E327" t="inlineStr">
        <is>
          <t>Muscodex</t>
        </is>
      </c>
      <c r="F327" t="inlineStr">
        <is>
          <t>MUSCODEX</t>
        </is>
      </c>
      <c r="G327" t="inlineStr">
        <is>
          <t>100</t>
        </is>
      </c>
      <c r="H327" t="inlineStr">
        <is>
          <t>Solution for injection</t>
        </is>
      </c>
      <c r="I327" t="n">
        <v>10</v>
      </c>
      <c r="J327" t="n">
        <v>1742.6</v>
      </c>
      <c r="K327" t="inlineStr">
        <is>
          <t>SAR</t>
        </is>
      </c>
      <c r="L327" s="5">
        <f>IF(AND(ISNUMBER(I327),I327&gt;0),J327/I327,"")</f>
        <v/>
      </c>
      <c r="M327" s="5">
        <f>IF(L327="","",L327/IF(K327="SAR",Inputs!$B$1,Inputs!$B$2))</f>
        <v/>
      </c>
      <c r="N327" t="inlineStr">
        <is>
          <t>Generic or other</t>
        </is>
      </c>
      <c r="O327" t="inlineStr">
        <is>
          <t>Tabuk Pharmaceutical Manufacturing Company</t>
        </is>
      </c>
      <c r="P327" t="inlineStr">
        <is>
          <t>1010246029</t>
        </is>
      </c>
    </row>
    <row r="328">
      <c r="A328" t="inlineStr">
        <is>
          <t>Saudi Arabia</t>
        </is>
      </c>
      <c r="B328" t="inlineStr">
        <is>
          <t>V03AB</t>
        </is>
      </c>
      <c r="C328" t="inlineStr">
        <is>
          <t>Antidotes</t>
        </is>
      </c>
      <c r="D328" t="inlineStr">
        <is>
          <t>SUGAMMADEX</t>
        </is>
      </c>
      <c r="E328" t="inlineStr">
        <is>
          <t>Sugammadex Kabi</t>
        </is>
      </c>
      <c r="F328" t="inlineStr">
        <is>
          <t>SUGAMMADEX</t>
        </is>
      </c>
      <c r="G328" t="inlineStr">
        <is>
          <t>100</t>
        </is>
      </c>
      <c r="H328" t="inlineStr">
        <is>
          <t>Solution for injection</t>
        </is>
      </c>
      <c r="I328" t="n">
        <v>10</v>
      </c>
      <c r="J328" t="n">
        <v>1742.6</v>
      </c>
      <c r="K328" t="inlineStr">
        <is>
          <t>SAR</t>
        </is>
      </c>
      <c r="L328" s="5">
        <f>IF(AND(ISNUMBER(I328),I328&gt;0),J328/I328,"")</f>
        <v/>
      </c>
      <c r="M328" s="5">
        <f>IF(L328="","",L328/IF(K328="SAR",Inputs!$B$1,Inputs!$B$2))</f>
        <v/>
      </c>
      <c r="N328" t="inlineStr">
        <is>
          <t>Generic or other</t>
        </is>
      </c>
      <c r="O328" t="inlineStr">
        <is>
          <t>Fresenius Kabi Deutschland GmbH</t>
        </is>
      </c>
      <c r="P328" t="inlineStr">
        <is>
          <t>0603257007</t>
        </is>
      </c>
    </row>
    <row r="329">
      <c r="A329" t="inlineStr">
        <is>
          <t>Saudi Arabia</t>
        </is>
      </c>
      <c r="B329" t="inlineStr">
        <is>
          <t>V03AB</t>
        </is>
      </c>
      <c r="C329" t="inlineStr">
        <is>
          <t>Antidotes</t>
        </is>
      </c>
      <c r="D329" t="inlineStr">
        <is>
          <t>SUGAMMADEX</t>
        </is>
      </c>
      <c r="E329" t="inlineStr">
        <is>
          <t>Malsy</t>
        </is>
      </c>
      <c r="F329" t="inlineStr">
        <is>
          <t>MALSY</t>
        </is>
      </c>
      <c r="G329" t="inlineStr">
        <is>
          <t>100</t>
        </is>
      </c>
      <c r="H329" t="inlineStr">
        <is>
          <t>Solution for injection</t>
        </is>
      </c>
      <c r="I329" t="n">
        <v>10</v>
      </c>
      <c r="J329" t="n">
        <v>1742.6</v>
      </c>
      <c r="K329" t="inlineStr">
        <is>
          <t>SAR</t>
        </is>
      </c>
      <c r="L329" s="5">
        <f>IF(AND(ISNUMBER(I329),I329&gt;0),J329/I329,"")</f>
        <v/>
      </c>
      <c r="M329" s="5">
        <f>IF(L329="","",L329/IF(K329="SAR",Inputs!$B$1,Inputs!$B$2))</f>
        <v/>
      </c>
      <c r="N329" t="inlineStr">
        <is>
          <t>Generic or other</t>
        </is>
      </c>
      <c r="O329" t="inlineStr">
        <is>
          <t>SPIMACO</t>
        </is>
      </c>
      <c r="P329" t="inlineStr">
        <is>
          <t>1706257569</t>
        </is>
      </c>
    </row>
    <row r="330">
      <c r="A330" t="inlineStr">
        <is>
          <t>Saudi Arabia</t>
        </is>
      </c>
      <c r="B330" t="inlineStr">
        <is>
          <t>V03AB</t>
        </is>
      </c>
      <c r="C330" t="inlineStr">
        <is>
          <t>Antidotes</t>
        </is>
      </c>
      <c r="D330" t="inlineStr">
        <is>
          <t>SUGAMMADEX</t>
        </is>
      </c>
      <c r="E330" t="inlineStr">
        <is>
          <t>Ricavo</t>
        </is>
      </c>
      <c r="F330" t="inlineStr">
        <is>
          <t>RICAVO</t>
        </is>
      </c>
      <c r="G330" t="inlineStr">
        <is>
          <t>100</t>
        </is>
      </c>
      <c r="H330" t="inlineStr">
        <is>
          <t>Solution for injection</t>
        </is>
      </c>
      <c r="I330" t="n">
        <v>10</v>
      </c>
      <c r="J330" t="n">
        <v>1887.8</v>
      </c>
      <c r="K330" t="inlineStr">
        <is>
          <t>SAR</t>
        </is>
      </c>
      <c r="L330" s="5">
        <f>IF(AND(ISNUMBER(I330),I330&gt;0),J330/I330,"")</f>
        <v/>
      </c>
      <c r="M330" s="5">
        <f>IF(L330="","",L330/IF(K330="SAR",Inputs!$B$1,Inputs!$B$2))</f>
        <v/>
      </c>
      <c r="N330" t="inlineStr">
        <is>
          <t>Generic or other</t>
        </is>
      </c>
      <c r="O330" t="inlineStr">
        <is>
          <t>Jazeera Pharmaceutical Industries (JPI)</t>
        </is>
      </c>
      <c r="P330" t="inlineStr">
        <is>
          <t>1506233819</t>
        </is>
      </c>
    </row>
    <row r="331">
      <c r="A331" t="inlineStr">
        <is>
          <t>Saudi Arabia</t>
        </is>
      </c>
      <c r="B331" t="inlineStr">
        <is>
          <t>V03AB</t>
        </is>
      </c>
      <c r="C331" t="inlineStr">
        <is>
          <t>Antidotes</t>
        </is>
      </c>
      <c r="D331" t="inlineStr">
        <is>
          <t>SUGAMMADEX</t>
        </is>
      </c>
      <c r="E331" t="inlineStr">
        <is>
          <t>Surlex 200 mg  / 2 ml</t>
        </is>
      </c>
      <c r="F331" t="inlineStr">
        <is>
          <t>SURLEX</t>
        </is>
      </c>
      <c r="G331" t="inlineStr">
        <is>
          <t>100</t>
        </is>
      </c>
      <c r="H331" t="inlineStr">
        <is>
          <t>Solution for injection</t>
        </is>
      </c>
      <c r="I331" t="n">
        <v>10</v>
      </c>
      <c r="J331" t="n">
        <v>2033.05</v>
      </c>
      <c r="K331" t="inlineStr">
        <is>
          <t>SAR</t>
        </is>
      </c>
      <c r="L331" s="5">
        <f>IF(AND(ISNUMBER(I331),I331&gt;0),J331/I331,"")</f>
        <v/>
      </c>
      <c r="M331" s="5">
        <f>IF(L331="","",L331/IF(K331="SAR",Inputs!$B$1,Inputs!$B$2))</f>
        <v/>
      </c>
      <c r="N331" t="inlineStr">
        <is>
          <t>Generic or other</t>
        </is>
      </c>
      <c r="O331" t="inlineStr">
        <is>
          <t>SUDAIR PHARMA COMPANY</t>
        </is>
      </c>
      <c r="P331" t="inlineStr">
        <is>
          <t>3010222844</t>
        </is>
      </c>
    </row>
    <row r="332">
      <c r="A332" t="inlineStr">
        <is>
          <t>Saudi Arabia</t>
        </is>
      </c>
      <c r="B332" t="inlineStr">
        <is>
          <t>V03AB</t>
        </is>
      </c>
      <c r="C332" t="inlineStr">
        <is>
          <t>Antidotes</t>
        </is>
      </c>
      <c r="D332" t="inlineStr">
        <is>
          <t>SUGAMMADEX</t>
        </is>
      </c>
      <c r="E332" t="inlineStr">
        <is>
          <t>BRIDION 100 mg/ml Solution for Injection</t>
        </is>
      </c>
      <c r="F332" t="inlineStr">
        <is>
          <t>BRIDION</t>
        </is>
      </c>
      <c r="G332" t="inlineStr">
        <is>
          <t>100</t>
        </is>
      </c>
      <c r="H332" t="inlineStr">
        <is>
          <t>Solution for injection</t>
        </is>
      </c>
      <c r="I332" t="n">
        <v>10</v>
      </c>
      <c r="J332" t="n">
        <v>2178.25</v>
      </c>
      <c r="K332" t="inlineStr">
        <is>
          <t>SAR</t>
        </is>
      </c>
      <c r="L332" s="5">
        <f>IF(AND(ISNUMBER(I332),I332&gt;0),J332/I332,"")</f>
        <v/>
      </c>
      <c r="M332" s="5">
        <f>IF(L332="","",L332/IF(K332="SAR",Inputs!$B$1,Inputs!$B$2))</f>
        <v/>
      </c>
      <c r="N332" t="inlineStr">
        <is>
          <t>MSD</t>
        </is>
      </c>
      <c r="O332" t="inlineStr">
        <is>
          <t>MERCK SHARP &amp; DOHME LIMITED</t>
        </is>
      </c>
      <c r="P332" t="inlineStr">
        <is>
          <t>2609234274</t>
        </is>
      </c>
    </row>
    <row r="333">
      <c r="A333" t="inlineStr">
        <is>
          <t>Saudi Arabia</t>
        </is>
      </c>
      <c r="B333" t="inlineStr">
        <is>
          <t>V03AB</t>
        </is>
      </c>
      <c r="C333" t="inlineStr">
        <is>
          <t>Antidotes</t>
        </is>
      </c>
      <c r="D333" t="inlineStr">
        <is>
          <t>SUGAMMADEX</t>
        </is>
      </c>
      <c r="E333" t="inlineStr">
        <is>
          <t>Sugmastad</t>
        </is>
      </c>
      <c r="F333" t="inlineStr">
        <is>
          <t>SUGMASTAD</t>
        </is>
      </c>
      <c r="G333" t="inlineStr">
        <is>
          <t>100</t>
        </is>
      </c>
      <c r="H333" t="inlineStr">
        <is>
          <t>Solution for injection</t>
        </is>
      </c>
      <c r="I333" t="n">
        <v>10</v>
      </c>
      <c r="J333" t="n">
        <v>4356.5</v>
      </c>
      <c r="K333" t="inlineStr">
        <is>
          <t>SAR</t>
        </is>
      </c>
      <c r="L333" s="5">
        <f>IF(AND(ISNUMBER(I333),I333&gt;0),J333/I333,"")</f>
        <v/>
      </c>
      <c r="M333" s="5">
        <f>IF(L333="","",L333/IF(K333="SAR",Inputs!$B$1,Inputs!$B$2))</f>
        <v/>
      </c>
      <c r="N333" t="inlineStr">
        <is>
          <t>Generic or other</t>
        </is>
      </c>
      <c r="O333" t="inlineStr">
        <is>
          <t>Hemofarm AD Vrsac</t>
        </is>
      </c>
      <c r="P333" t="inlineStr">
        <is>
          <t>0901256569</t>
        </is>
      </c>
    </row>
    <row r="334">
      <c r="A334" t="inlineStr">
        <is>
          <t>Saudi Arabia</t>
        </is>
      </c>
      <c r="B334" t="inlineStr">
        <is>
          <t>V03AB</t>
        </is>
      </c>
      <c r="C334" t="inlineStr">
        <is>
          <t>Antidotes</t>
        </is>
      </c>
      <c r="D334" t="inlineStr">
        <is>
          <t>SUGAMMADEX</t>
        </is>
      </c>
      <c r="E334" t="inlineStr">
        <is>
          <t>Sumadix 500 per 5 ml Vials</t>
        </is>
      </c>
      <c r="F334" t="inlineStr">
        <is>
          <t>SUMADIX</t>
        </is>
      </c>
      <c r="G334" t="inlineStr">
        <is>
          <t>100</t>
        </is>
      </c>
      <c r="H334" t="inlineStr">
        <is>
          <t>Solution for injection</t>
        </is>
      </c>
      <c r="I334" t="n">
        <v>10</v>
      </c>
      <c r="J334" t="n">
        <v>4356.55</v>
      </c>
      <c r="K334" t="inlineStr">
        <is>
          <t>SAR</t>
        </is>
      </c>
      <c r="L334" s="5">
        <f>IF(AND(ISNUMBER(I334),I334&gt;0),J334/I334,"")</f>
        <v/>
      </c>
      <c r="M334" s="5">
        <f>IF(L334="","",L334/IF(K334="SAR",Inputs!$B$1,Inputs!$B$2))</f>
        <v/>
      </c>
      <c r="N334" t="inlineStr">
        <is>
          <t>Generic or other</t>
        </is>
      </c>
      <c r="O334" t="inlineStr">
        <is>
          <t>MS PHARMA for Pharmaceuticals</t>
        </is>
      </c>
      <c r="P334" t="inlineStr">
        <is>
          <t>1710234347</t>
        </is>
      </c>
    </row>
    <row r="335">
      <c r="A335" t="inlineStr">
        <is>
          <t>Saudi Arabia</t>
        </is>
      </c>
      <c r="B335" t="inlineStr">
        <is>
          <t>V03AB</t>
        </is>
      </c>
      <c r="C335" t="inlineStr">
        <is>
          <t>Antidotes</t>
        </is>
      </c>
      <c r="D335" t="inlineStr">
        <is>
          <t>SUGAMMADEX</t>
        </is>
      </c>
      <c r="E335" t="inlineStr">
        <is>
          <t>Plibadex</t>
        </is>
      </c>
      <c r="F335" t="inlineStr">
        <is>
          <t>PLIBADEX</t>
        </is>
      </c>
      <c r="G335" t="inlineStr">
        <is>
          <t>100</t>
        </is>
      </c>
      <c r="H335" t="inlineStr">
        <is>
          <t>Solution for injection</t>
        </is>
      </c>
      <c r="I335" t="n">
        <v>10</v>
      </c>
      <c r="J335" t="n">
        <v>4356.55</v>
      </c>
      <c r="K335" t="inlineStr">
        <is>
          <t>SAR</t>
        </is>
      </c>
      <c r="L335" s="5">
        <f>IF(AND(ISNUMBER(I335),I335&gt;0),J335/I335,"")</f>
        <v/>
      </c>
      <c r="M335" s="5">
        <f>IF(L335="","",L335/IF(K335="SAR",Inputs!$B$1,Inputs!$B$2))</f>
        <v/>
      </c>
      <c r="N335" t="inlineStr">
        <is>
          <t>Generic or other</t>
        </is>
      </c>
      <c r="O335" t="inlineStr">
        <is>
          <t>SANDOZ GMBH</t>
        </is>
      </c>
      <c r="P335" t="inlineStr">
        <is>
          <t>1407260114</t>
        </is>
      </c>
    </row>
    <row r="336">
      <c r="A336" t="inlineStr">
        <is>
          <t>Saudi Arabia</t>
        </is>
      </c>
      <c r="B336" t="inlineStr">
        <is>
          <t>V03AB</t>
        </is>
      </c>
      <c r="C336" t="inlineStr">
        <is>
          <t>Antidotes</t>
        </is>
      </c>
      <c r="D336" t="inlineStr">
        <is>
          <t>SUGAMMADEX</t>
        </is>
      </c>
      <c r="E336" t="inlineStr">
        <is>
          <t>Sugammadex Kabi</t>
        </is>
      </c>
      <c r="F336" t="inlineStr">
        <is>
          <t>SUGAMMADEX</t>
        </is>
      </c>
      <c r="G336" t="inlineStr">
        <is>
          <t>100</t>
        </is>
      </c>
      <c r="H336" t="inlineStr">
        <is>
          <t>Solution for injection</t>
        </is>
      </c>
      <c r="I336" t="n">
        <v>10</v>
      </c>
      <c r="J336" t="n">
        <v>4356.6</v>
      </c>
      <c r="K336" t="inlineStr">
        <is>
          <t>SAR</t>
        </is>
      </c>
      <c r="L336" s="5">
        <f>IF(AND(ISNUMBER(I336),I336&gt;0),J336/I336,"")</f>
        <v/>
      </c>
      <c r="M336" s="5">
        <f>IF(L336="","",L336/IF(K336="SAR",Inputs!$B$1,Inputs!$B$2))</f>
        <v/>
      </c>
      <c r="N336" t="inlineStr">
        <is>
          <t>Generic or other</t>
        </is>
      </c>
      <c r="O336" t="inlineStr">
        <is>
          <t>Fresenius Kabi Deutschland GmbH</t>
        </is>
      </c>
      <c r="P336" t="inlineStr">
        <is>
          <t>0603257005</t>
        </is>
      </c>
    </row>
    <row r="337">
      <c r="A337" t="inlineStr">
        <is>
          <t>Saudi Arabia</t>
        </is>
      </c>
      <c r="B337" t="inlineStr">
        <is>
          <t>V03AB</t>
        </is>
      </c>
      <c r="C337" t="inlineStr">
        <is>
          <t>Antidotes</t>
        </is>
      </c>
      <c r="D337" t="inlineStr">
        <is>
          <t>SUGAMMADEX</t>
        </is>
      </c>
      <c r="E337" t="inlineStr">
        <is>
          <t>Surlex 500 mg / 5 ml</t>
        </is>
      </c>
      <c r="F337" t="inlineStr">
        <is>
          <t>SURLEX</t>
        </is>
      </c>
      <c r="G337" t="inlineStr">
        <is>
          <t>100</t>
        </is>
      </c>
      <c r="H337" t="inlineStr">
        <is>
          <t>Solution for injection</t>
        </is>
      </c>
      <c r="I337" t="n">
        <v>10</v>
      </c>
      <c r="J337" t="n">
        <v>5082.65</v>
      </c>
      <c r="K337" t="inlineStr">
        <is>
          <t>SAR</t>
        </is>
      </c>
      <c r="L337" s="5">
        <f>IF(AND(ISNUMBER(I337),I337&gt;0),J337/I337,"")</f>
        <v/>
      </c>
      <c r="M337" s="5">
        <f>IF(L337="","",L337/IF(K337="SAR",Inputs!$B$1,Inputs!$B$2))</f>
        <v/>
      </c>
      <c r="N337" t="inlineStr">
        <is>
          <t>Generic or other</t>
        </is>
      </c>
      <c r="O337" t="inlineStr">
        <is>
          <t>SUDAIR PHARMA COMPANY</t>
        </is>
      </c>
      <c r="P337" t="inlineStr">
        <is>
          <t>3010222845</t>
        </is>
      </c>
    </row>
    <row r="338">
      <c r="A338" t="inlineStr">
        <is>
          <t>Saudi Arabia</t>
        </is>
      </c>
      <c r="B338" t="inlineStr">
        <is>
          <t>V03AB</t>
        </is>
      </c>
      <c r="C338" t="inlineStr">
        <is>
          <t>Antidotes</t>
        </is>
      </c>
      <c r="D338" t="inlineStr">
        <is>
          <t>SUGAMMADEX</t>
        </is>
      </c>
      <c r="E338" t="inlineStr">
        <is>
          <t>BRIDION 100 MG/ML SOLUTION FOR INJECTION</t>
        </is>
      </c>
      <c r="F338" t="inlineStr">
        <is>
          <t>BRIDION</t>
        </is>
      </c>
      <c r="G338" t="inlineStr">
        <is>
          <t>100</t>
        </is>
      </c>
      <c r="H338" t="inlineStr">
        <is>
          <t>Solution for injection</t>
        </is>
      </c>
      <c r="I338" t="n">
        <v>10</v>
      </c>
      <c r="J338" t="n">
        <v>5445.65</v>
      </c>
      <c r="K338" t="inlineStr">
        <is>
          <t>SAR</t>
        </is>
      </c>
      <c r="L338" s="5">
        <f>IF(AND(ISNUMBER(I338),I338&gt;0),J338/I338,"")</f>
        <v/>
      </c>
      <c r="M338" s="5">
        <f>IF(L338="","",L338/IF(K338="SAR",Inputs!$B$1,Inputs!$B$2))</f>
        <v/>
      </c>
      <c r="N338" t="inlineStr">
        <is>
          <t>MSD</t>
        </is>
      </c>
      <c r="O338" t="inlineStr">
        <is>
          <t>MERCK SHARP &amp; DOHME LIMITED</t>
        </is>
      </c>
      <c r="P338" t="inlineStr">
        <is>
          <t>1403245052</t>
        </is>
      </c>
    </row>
    <row r="339">
      <c r="A339" t="inlineStr">
        <is>
          <t>Saudi Arabia</t>
        </is>
      </c>
      <c r="B339" t="inlineStr">
        <is>
          <t>V08AB</t>
        </is>
      </c>
      <c r="C339" t="inlineStr"/>
      <c r="D339" t="inlineStr">
        <is>
          <t>PAPILLOMA</t>
        </is>
      </c>
      <c r="E339" t="inlineStr">
        <is>
          <t>GARDASIL RECOMBINANT VACCINE</t>
        </is>
      </c>
      <c r="F339" t="inlineStr">
        <is>
          <t>GARDASIL</t>
        </is>
      </c>
      <c r="G339" t="inlineStr">
        <is>
          <t>20,40,40,20</t>
        </is>
      </c>
      <c r="H339" t="inlineStr">
        <is>
          <t>Injection</t>
        </is>
      </c>
      <c r="I339" t="n">
        <v>12</v>
      </c>
      <c r="J339" t="n">
        <v>411.9</v>
      </c>
      <c r="K339" t="inlineStr">
        <is>
          <t>SAR</t>
        </is>
      </c>
      <c r="L339" s="5">
        <f>IF(AND(ISNUMBER(I339),I339&gt;0),J339/I339,"")</f>
        <v/>
      </c>
      <c r="M339" s="5">
        <f>IF(L339="","",L339/IF(K339="SAR",Inputs!$B$1,Inputs!$B$2))</f>
        <v/>
      </c>
      <c r="N339" t="inlineStr">
        <is>
          <t>Originator</t>
        </is>
      </c>
      <c r="O339" t="inlineStr">
        <is>
          <t>LIEBEL FLARSHEIM COMPANY LLC</t>
        </is>
      </c>
      <c r="P339" t="inlineStr">
        <is>
          <t>1502269148</t>
        </is>
      </c>
    </row>
    <row r="340">
      <c r="A340" t="inlineStr">
        <is>
          <t>Bahrain</t>
        </is>
      </c>
      <c r="B340" t="inlineStr">
        <is>
          <t>A10BH</t>
        </is>
      </c>
      <c r="C340" t="inlineStr">
        <is>
          <t>DPP-4 inhibitors</t>
        </is>
      </c>
      <c r="D340" t="inlineStr">
        <is>
          <t>LINAGLIPTIN</t>
        </is>
      </c>
      <c r="E340" t="inlineStr">
        <is>
          <t>TRAJENTA</t>
        </is>
      </c>
      <c r="F340" t="inlineStr">
        <is>
          <t>TRAJENTA</t>
        </is>
      </c>
      <c r="G340" t="inlineStr">
        <is>
          <t>5</t>
        </is>
      </c>
      <c r="H340" t="inlineStr">
        <is>
          <t>FILM COATED TABLET</t>
        </is>
      </c>
      <c r="I340" t="n">
        <v>30</v>
      </c>
      <c r="J340" t="n">
        <v>12.17</v>
      </c>
      <c r="K340" t="inlineStr">
        <is>
          <t>BHD</t>
        </is>
      </c>
      <c r="L340" s="5">
        <f>IF(AND(ISNUMBER(I340),I340&gt;0),J340/I340,"")</f>
        <v/>
      </c>
      <c r="M340" s="5">
        <f>IF(L340="","",L340/IF(K340="SAR",Inputs!$B$1,Inputs!$B$2))</f>
        <v/>
      </c>
      <c r="N340" t="inlineStr">
        <is>
          <t>Originator</t>
        </is>
      </c>
      <c r="O340" t="inlineStr">
        <is>
          <t>BOEHRINGER INGELHEIM INTERNATIONAL GMBH, GERMANY.</t>
        </is>
      </c>
      <c r="P340" t="inlineStr">
        <is>
          <t>DRN-08306/13</t>
        </is>
      </c>
    </row>
    <row r="341">
      <c r="A341" t="inlineStr">
        <is>
          <t>Bahrain</t>
        </is>
      </c>
      <c r="B341" t="inlineStr">
        <is>
          <t>J07BK</t>
        </is>
      </c>
      <c r="C341" t="inlineStr">
        <is>
          <t>Varicella and zoster vaccines</t>
        </is>
      </c>
      <c r="D341" t="inlineStr">
        <is>
          <t>Varicella and zoster vaccines</t>
        </is>
      </c>
      <c r="E341" t="inlineStr">
        <is>
          <t>VARILRIX</t>
        </is>
      </c>
      <c r="F341" t="inlineStr">
        <is>
          <t>VARILRIX</t>
        </is>
      </c>
      <c r="G341" t="inlineStr">
        <is>
          <t>nan</t>
        </is>
      </c>
      <c r="H341" t="inlineStr">
        <is>
          <t>POWDER AND SOLVENT FOR SOLUTION FOR INJECTION</t>
        </is>
      </c>
      <c r="I341" t="n">
        <v>1</v>
      </c>
      <c r="J341" t="n">
        <v>17.87</v>
      </c>
      <c r="K341" t="inlineStr">
        <is>
          <t>BHD</t>
        </is>
      </c>
      <c r="L341" s="5">
        <f>IF(AND(ISNUMBER(I341),I341&gt;0),J341/I341,"")</f>
        <v/>
      </c>
      <c r="M341" s="5">
        <f>IF(L341="","",L341/IF(K341="SAR",Inputs!$B$1,Inputs!$B$2))</f>
        <v/>
      </c>
      <c r="N341" t="inlineStr">
        <is>
          <t>Originator</t>
        </is>
      </c>
      <c r="O341" t="inlineStr">
        <is>
          <t>GLAXOSMITHKLINE BIOLOGICALS SA, BELGIUM.</t>
        </is>
      </c>
      <c r="P341" t="inlineStr">
        <is>
          <t>DRN-04364/97</t>
        </is>
      </c>
    </row>
    <row r="342">
      <c r="A342" t="inlineStr">
        <is>
          <t>Bahrain</t>
        </is>
      </c>
      <c r="B342" t="inlineStr">
        <is>
          <t>J07BD</t>
        </is>
      </c>
      <c r="C342" t="inlineStr">
        <is>
          <t>Measles, mumps and rubella vaccines</t>
        </is>
      </c>
      <c r="D342" t="inlineStr">
        <is>
          <t>Measles, mumps and rubella vaccines</t>
        </is>
      </c>
      <c r="E342" t="inlineStr">
        <is>
          <t>M-M-R II VACCINE</t>
        </is>
      </c>
      <c r="F342" t="inlineStr">
        <is>
          <t>M-M-R II</t>
        </is>
      </c>
      <c r="G342" t="inlineStr">
        <is>
          <t>nan</t>
        </is>
      </c>
      <c r="H342" t="inlineStr">
        <is>
          <t>POWDER AND SOLVENT FOR SUSPENSION FOR INJECTION</t>
        </is>
      </c>
      <c r="I342" t="n">
        <v>10</v>
      </c>
      <c r="J342" t="n">
        <v>47.26</v>
      </c>
      <c r="K342" t="inlineStr">
        <is>
          <t>BHD</t>
        </is>
      </c>
      <c r="L342" s="5">
        <f>IF(AND(ISNUMBER(I342),I342&gt;0),J342/I342,"")</f>
        <v/>
      </c>
      <c r="M342" s="5">
        <f>IF(L342="","",L342/IF(K342="SAR",Inputs!$B$1,Inputs!$B$2))</f>
        <v/>
      </c>
      <c r="N342" t="inlineStr">
        <is>
          <t>MSD</t>
        </is>
      </c>
      <c r="O342" t="inlineStr">
        <is>
          <t>MERCK SHARP &amp; DOHME LLC, USA.</t>
        </is>
      </c>
      <c r="P342" t="inlineStr">
        <is>
          <t>DRN-05273/00</t>
        </is>
      </c>
    </row>
    <row r="343">
      <c r="A343" t="inlineStr">
        <is>
          <t>Bahrain</t>
        </is>
      </c>
      <c r="B343" t="inlineStr">
        <is>
          <t>J07BH</t>
        </is>
      </c>
      <c r="C343" t="inlineStr">
        <is>
          <t>Rotavirus vaccines</t>
        </is>
      </c>
      <c r="D343" t="inlineStr">
        <is>
          <t>Rotavirus vaccines</t>
        </is>
      </c>
      <c r="E343" t="inlineStr">
        <is>
          <t>ROTATEQ</t>
        </is>
      </c>
      <c r="F343" t="inlineStr">
        <is>
          <t>ROTATEQ</t>
        </is>
      </c>
      <c r="G343" t="inlineStr">
        <is>
          <t>nan</t>
        </is>
      </c>
      <c r="H343" t="inlineStr">
        <is>
          <t>ORAL SOLUTION</t>
        </is>
      </c>
      <c r="I343" t="n">
        <v>1</v>
      </c>
      <c r="J343" t="n">
        <v>19.57</v>
      </c>
      <c r="K343" t="inlineStr">
        <is>
          <t>BHD</t>
        </is>
      </c>
      <c r="L343" s="5">
        <f>IF(AND(ISNUMBER(I343),I343&gt;0),J343/I343,"")</f>
        <v/>
      </c>
      <c r="M343" s="5">
        <f>IF(L343="","",L343/IF(K343="SAR",Inputs!$B$1,Inputs!$B$2))</f>
        <v/>
      </c>
      <c r="N343" t="inlineStr">
        <is>
          <t>MSD</t>
        </is>
      </c>
      <c r="O343" t="inlineStr">
        <is>
          <t>MERCK SHARP &amp; DOHME LLC, USA.</t>
        </is>
      </c>
      <c r="P343" t="inlineStr">
        <is>
          <t>DRN-07131/06</t>
        </is>
      </c>
    </row>
    <row r="344">
      <c r="A344" t="inlineStr">
        <is>
          <t>Bahrain</t>
        </is>
      </c>
      <c r="B344" t="inlineStr">
        <is>
          <t>A10BH</t>
        </is>
      </c>
      <c r="C344" t="inlineStr">
        <is>
          <t>DPP-4 inhibitors</t>
        </is>
      </c>
      <c r="D344" t="inlineStr">
        <is>
          <t>SITAGLIPTIN</t>
        </is>
      </c>
      <c r="E344" t="inlineStr">
        <is>
          <t>JANUVIA</t>
        </is>
      </c>
      <c r="F344" t="inlineStr">
        <is>
          <t>JANUVIA</t>
        </is>
      </c>
      <c r="G344" t="inlineStr">
        <is>
          <t>25</t>
        </is>
      </c>
      <c r="H344" t="inlineStr">
        <is>
          <t>FILM COATED TABLET</t>
        </is>
      </c>
      <c r="I344" t="n">
        <v>28</v>
      </c>
      <c r="J344" t="n">
        <v>4.52</v>
      </c>
      <c r="K344" t="inlineStr">
        <is>
          <t>BHD</t>
        </is>
      </c>
      <c r="L344" s="5">
        <f>IF(AND(ISNUMBER(I344),I344&gt;0),J344/I344,"")</f>
        <v/>
      </c>
      <c r="M344" s="5">
        <f>IF(L344="","",L344/IF(K344="SAR",Inputs!$B$1,Inputs!$B$2))</f>
        <v/>
      </c>
      <c r="N344" t="inlineStr">
        <is>
          <t>MSD</t>
        </is>
      </c>
      <c r="O344" t="inlineStr">
        <is>
          <t>MERCK SHARP &amp; DOHME LLC, USA.</t>
        </is>
      </c>
      <c r="P344" t="inlineStr">
        <is>
          <t>DRN-07351/07</t>
        </is>
      </c>
    </row>
    <row r="345">
      <c r="A345" t="inlineStr">
        <is>
          <t>Bahrain</t>
        </is>
      </c>
      <c r="B345" t="inlineStr">
        <is>
          <t>A10BH</t>
        </is>
      </c>
      <c r="C345" t="inlineStr">
        <is>
          <t>DPP-4 inhibitors</t>
        </is>
      </c>
      <c r="D345" t="inlineStr">
        <is>
          <t>SITAGLIPTIN</t>
        </is>
      </c>
      <c r="E345" t="inlineStr">
        <is>
          <t>JANUVIA</t>
        </is>
      </c>
      <c r="F345" t="inlineStr">
        <is>
          <t>JANUVIA</t>
        </is>
      </c>
      <c r="G345" t="inlineStr">
        <is>
          <t>50</t>
        </is>
      </c>
      <c r="H345" t="inlineStr">
        <is>
          <t>FILM COATED TABLET</t>
        </is>
      </c>
      <c r="I345" t="n">
        <v>28</v>
      </c>
      <c r="J345" t="n">
        <v>7.53</v>
      </c>
      <c r="K345" t="inlineStr">
        <is>
          <t>BHD</t>
        </is>
      </c>
      <c r="L345" s="5">
        <f>IF(AND(ISNUMBER(I345),I345&gt;0),J345/I345,"")</f>
        <v/>
      </c>
      <c r="M345" s="5">
        <f>IF(L345="","",L345/IF(K345="SAR",Inputs!$B$1,Inputs!$B$2))</f>
        <v/>
      </c>
      <c r="N345" t="inlineStr">
        <is>
          <t>MSD</t>
        </is>
      </c>
      <c r="O345" t="inlineStr">
        <is>
          <t>MERCK SHARP &amp; DOHME LLC, USA.</t>
        </is>
      </c>
      <c r="P345" t="inlineStr">
        <is>
          <t>DRN-07352/07</t>
        </is>
      </c>
    </row>
    <row r="346">
      <c r="A346" t="inlineStr">
        <is>
          <t>Bahrain</t>
        </is>
      </c>
      <c r="B346" t="inlineStr">
        <is>
          <t>A10BH</t>
        </is>
      </c>
      <c r="C346" t="inlineStr">
        <is>
          <t>DPP-4 inhibitors</t>
        </is>
      </c>
      <c r="D346" t="inlineStr">
        <is>
          <t>SITAGLIPTIN</t>
        </is>
      </c>
      <c r="E346" t="inlineStr">
        <is>
          <t>JANUVIA</t>
        </is>
      </c>
      <c r="F346" t="inlineStr">
        <is>
          <t>JANUVIA</t>
        </is>
      </c>
      <c r="G346" t="inlineStr">
        <is>
          <t>100</t>
        </is>
      </c>
      <c r="H346" t="inlineStr">
        <is>
          <t>FILM COATED TABLET</t>
        </is>
      </c>
      <c r="I346" t="n">
        <v>28</v>
      </c>
      <c r="J346" t="n">
        <v>15.06</v>
      </c>
      <c r="K346" t="inlineStr">
        <is>
          <t>BHD</t>
        </is>
      </c>
      <c r="L346" s="5">
        <f>IF(AND(ISNUMBER(I346),I346&gt;0),J346/I346,"")</f>
        <v/>
      </c>
      <c r="M346" s="5">
        <f>IF(L346="","",L346/IF(K346="SAR",Inputs!$B$1,Inputs!$B$2))</f>
        <v/>
      </c>
      <c r="N346" t="inlineStr">
        <is>
          <t>MSD</t>
        </is>
      </c>
      <c r="O346" t="inlineStr">
        <is>
          <t>MERCK SHARP &amp; DOHME LLC, USA.</t>
        </is>
      </c>
      <c r="P346" t="inlineStr">
        <is>
          <t>DRN-07353/07</t>
        </is>
      </c>
    </row>
    <row r="347">
      <c r="A347" t="inlineStr">
        <is>
          <t>Bahrain</t>
        </is>
      </c>
      <c r="B347" t="inlineStr">
        <is>
          <t>A10BH</t>
        </is>
      </c>
      <c r="C347" t="inlineStr">
        <is>
          <t>DPP-4 inhibitors</t>
        </is>
      </c>
      <c r="D347" t="inlineStr">
        <is>
          <t>VILDAGLIPTIN</t>
        </is>
      </c>
      <c r="E347" t="inlineStr">
        <is>
          <t>GALVUS</t>
        </is>
      </c>
      <c r="F347" t="inlineStr">
        <is>
          <t>GALVUS</t>
        </is>
      </c>
      <c r="G347" t="inlineStr">
        <is>
          <t>50</t>
        </is>
      </c>
      <c r="H347" t="inlineStr">
        <is>
          <t>TABLET</t>
        </is>
      </c>
      <c r="I347" t="n">
        <v>28</v>
      </c>
      <c r="J347" t="n">
        <v>5.52</v>
      </c>
      <c r="K347" t="inlineStr">
        <is>
          <t>BHD</t>
        </is>
      </c>
      <c r="L347" s="5">
        <f>IF(AND(ISNUMBER(I347),I347&gt;0),J347/I347,"")</f>
        <v/>
      </c>
      <c r="M347" s="5">
        <f>IF(L347="","",L347/IF(K347="SAR",Inputs!$B$1,Inputs!$B$2))</f>
        <v/>
      </c>
      <c r="N347" t="inlineStr">
        <is>
          <t>Originator</t>
        </is>
      </c>
      <c r="O347" t="inlineStr">
        <is>
          <t>NOVARTIS PHARMA AG, SWITZERLAND.</t>
        </is>
      </c>
      <c r="P347" t="inlineStr">
        <is>
          <t>DRN-07609/08</t>
        </is>
      </c>
    </row>
    <row r="348">
      <c r="A348" t="inlineStr">
        <is>
          <t>Bahrain</t>
        </is>
      </c>
      <c r="B348" t="inlineStr">
        <is>
          <t>A10BH</t>
        </is>
      </c>
      <c r="C348" t="inlineStr">
        <is>
          <t>DPP-4 inhibitors</t>
        </is>
      </c>
      <c r="D348" t="inlineStr">
        <is>
          <t>SITAGLIPTIN</t>
        </is>
      </c>
      <c r="E348" t="inlineStr">
        <is>
          <t>JANUMET</t>
        </is>
      </c>
      <c r="F348" t="inlineStr">
        <is>
          <t>JANUMET</t>
        </is>
      </c>
      <c r="G348" t="inlineStr">
        <is>
          <t>1000/50</t>
        </is>
      </c>
      <c r="H348" t="inlineStr">
        <is>
          <t>TABLET</t>
        </is>
      </c>
      <c r="I348" t="n">
        <v>56</v>
      </c>
      <c r="J348" t="n">
        <v>16.31</v>
      </c>
      <c r="K348" t="inlineStr">
        <is>
          <t>BHD</t>
        </is>
      </c>
      <c r="L348" s="5">
        <f>IF(AND(ISNUMBER(I348),I348&gt;0),J348/I348,"")</f>
        <v/>
      </c>
      <c r="M348" s="5">
        <f>IF(L348="","",L348/IF(K348="SAR",Inputs!$B$1,Inputs!$B$2))</f>
        <v/>
      </c>
      <c r="N348" t="inlineStr">
        <is>
          <t>MSD</t>
        </is>
      </c>
      <c r="O348" t="inlineStr">
        <is>
          <t>MERCK SHARP &amp; DOHME LLC, USA.</t>
        </is>
      </c>
      <c r="P348" t="inlineStr">
        <is>
          <t>DRN-07622/09</t>
        </is>
      </c>
    </row>
    <row r="349">
      <c r="A349" t="inlineStr">
        <is>
          <t>Bahrain</t>
        </is>
      </c>
      <c r="B349" t="inlineStr">
        <is>
          <t>A10BH</t>
        </is>
      </c>
      <c r="C349" t="inlineStr">
        <is>
          <t>DPP-4 inhibitors</t>
        </is>
      </c>
      <c r="D349" t="inlineStr">
        <is>
          <t>SITAGLIPTIN</t>
        </is>
      </c>
      <c r="E349" t="inlineStr">
        <is>
          <t>JANUMET</t>
        </is>
      </c>
      <c r="F349" t="inlineStr">
        <is>
          <t>JANUMET</t>
        </is>
      </c>
      <c r="G349" t="inlineStr">
        <is>
          <t>500/50</t>
        </is>
      </c>
      <c r="H349" t="inlineStr">
        <is>
          <t>TABLET</t>
        </is>
      </c>
      <c r="I349" t="n">
        <v>56</v>
      </c>
      <c r="J349" t="n">
        <v>15.74</v>
      </c>
      <c r="K349" t="inlineStr">
        <is>
          <t>BHD</t>
        </is>
      </c>
      <c r="L349" s="5">
        <f>IF(AND(ISNUMBER(I349),I349&gt;0),J349/I349,"")</f>
        <v/>
      </c>
      <c r="M349" s="5">
        <f>IF(L349="","",L349/IF(K349="SAR",Inputs!$B$1,Inputs!$B$2))</f>
        <v/>
      </c>
      <c r="N349" t="inlineStr">
        <is>
          <t>MSD</t>
        </is>
      </c>
      <c r="O349" t="inlineStr">
        <is>
          <t>MERCK SHARP &amp; DOHME LLC, USA.</t>
        </is>
      </c>
      <c r="P349" t="inlineStr">
        <is>
          <t>DRN-07623/09</t>
        </is>
      </c>
    </row>
    <row r="350">
      <c r="A350" t="inlineStr">
        <is>
          <t>Bahrain</t>
        </is>
      </c>
      <c r="B350" t="inlineStr">
        <is>
          <t>A10BH</t>
        </is>
      </c>
      <c r="C350" t="inlineStr">
        <is>
          <t>DPP-4 inhibitors</t>
        </is>
      </c>
      <c r="D350" t="inlineStr">
        <is>
          <t>VILDAGLIPTIN</t>
        </is>
      </c>
      <c r="E350" t="inlineStr">
        <is>
          <t>GALVUSMET</t>
        </is>
      </c>
      <c r="F350" t="inlineStr">
        <is>
          <t>GALVUSMET</t>
        </is>
      </c>
      <c r="G350" t="inlineStr">
        <is>
          <t>850/50</t>
        </is>
      </c>
      <c r="H350" t="inlineStr">
        <is>
          <t>FILM COATED TABLET</t>
        </is>
      </c>
      <c r="I350" t="n">
        <v>60</v>
      </c>
      <c r="J350" t="n">
        <v>11.39</v>
      </c>
      <c r="K350" t="inlineStr">
        <is>
          <t>BHD</t>
        </is>
      </c>
      <c r="L350" s="5">
        <f>IF(AND(ISNUMBER(I350),I350&gt;0),J350/I350,"")</f>
        <v/>
      </c>
      <c r="M350" s="5">
        <f>IF(L350="","",L350/IF(K350="SAR",Inputs!$B$1,Inputs!$B$2))</f>
        <v/>
      </c>
      <c r="N350" t="inlineStr">
        <is>
          <t>Originator</t>
        </is>
      </c>
      <c r="O350" t="inlineStr">
        <is>
          <t>NOVARTIS PHARMA AG, SWITZERLAND.</t>
        </is>
      </c>
      <c r="P350" t="inlineStr">
        <is>
          <t>DRN-07625/09</t>
        </is>
      </c>
    </row>
    <row r="351">
      <c r="A351" t="inlineStr">
        <is>
          <t>Bahrain</t>
        </is>
      </c>
      <c r="B351" t="inlineStr">
        <is>
          <t>A10BH</t>
        </is>
      </c>
      <c r="C351" t="inlineStr">
        <is>
          <t>DPP-4 inhibitors</t>
        </is>
      </c>
      <c r="D351" t="inlineStr">
        <is>
          <t>VILDAGLIPTIN</t>
        </is>
      </c>
      <c r="E351" t="inlineStr">
        <is>
          <t>GALVUSMET</t>
        </is>
      </c>
      <c r="F351" t="inlineStr">
        <is>
          <t>GALVUSMET</t>
        </is>
      </c>
      <c r="G351" t="inlineStr">
        <is>
          <t>1000/50</t>
        </is>
      </c>
      <c r="H351" t="inlineStr">
        <is>
          <t>FILM COATED TABLET</t>
        </is>
      </c>
      <c r="I351" t="n">
        <v>60</v>
      </c>
      <c r="J351" t="n">
        <v>12.15</v>
      </c>
      <c r="K351" t="inlineStr">
        <is>
          <t>BHD</t>
        </is>
      </c>
      <c r="L351" s="5">
        <f>IF(AND(ISNUMBER(I351),I351&gt;0),J351/I351,"")</f>
        <v/>
      </c>
      <c r="M351" s="5">
        <f>IF(L351="","",L351/IF(K351="SAR",Inputs!$B$1,Inputs!$B$2))</f>
        <v/>
      </c>
      <c r="N351" t="inlineStr">
        <is>
          <t>Originator</t>
        </is>
      </c>
      <c r="O351" t="inlineStr">
        <is>
          <t>NOVARTIS PHARMA AG, SWITZERLAND.</t>
        </is>
      </c>
      <c r="P351" t="inlineStr">
        <is>
          <t>DRN-07626/09</t>
        </is>
      </c>
    </row>
    <row r="352">
      <c r="A352" t="inlineStr">
        <is>
          <t>Bahrain</t>
        </is>
      </c>
      <c r="B352" t="inlineStr">
        <is>
          <t>J05AX</t>
        </is>
      </c>
      <c r="C352" t="inlineStr">
        <is>
          <t>Other antivirals</t>
        </is>
      </c>
      <c r="D352" t="inlineStr">
        <is>
          <t>RALTEGRAVIR</t>
        </is>
      </c>
      <c r="E352" t="inlineStr">
        <is>
          <t>ISENTRESS</t>
        </is>
      </c>
      <c r="F352" t="inlineStr">
        <is>
          <t>ISENTRESS</t>
        </is>
      </c>
      <c r="G352" t="inlineStr">
        <is>
          <t>400</t>
        </is>
      </c>
      <c r="H352" t="inlineStr">
        <is>
          <t>FILM COATED TABLET</t>
        </is>
      </c>
      <c r="I352" t="n">
        <v>60</v>
      </c>
      <c r="J352" t="n">
        <v>467.9</v>
      </c>
      <c r="K352" t="inlineStr">
        <is>
          <t>BHD</t>
        </is>
      </c>
      <c r="L352" s="5">
        <f>IF(AND(ISNUMBER(I352),I352&gt;0),J352/I352,"")</f>
        <v/>
      </c>
      <c r="M352" s="5">
        <f>IF(L352="","",L352/IF(K352="SAR",Inputs!$B$1,Inputs!$B$2))</f>
        <v/>
      </c>
      <c r="N352" t="inlineStr">
        <is>
          <t>MSD</t>
        </is>
      </c>
      <c r="O352" t="inlineStr">
        <is>
          <t>MERCK SHARP &amp; DOHME (UK) LIMITED, UK.</t>
        </is>
      </c>
      <c r="P352" t="inlineStr">
        <is>
          <t>DRN-07751/10</t>
        </is>
      </c>
    </row>
    <row r="353">
      <c r="A353" t="inlineStr">
        <is>
          <t>Bahrain</t>
        </is>
      </c>
      <c r="B353" t="inlineStr">
        <is>
          <t>A04AD</t>
        </is>
      </c>
      <c r="C353" t="inlineStr">
        <is>
          <t>Other antiemetics</t>
        </is>
      </c>
      <c r="D353" t="inlineStr">
        <is>
          <t>APREPITANT</t>
        </is>
      </c>
      <c r="E353" t="inlineStr">
        <is>
          <t>EMEND</t>
        </is>
      </c>
      <c r="F353" t="inlineStr">
        <is>
          <t>EMEND</t>
        </is>
      </c>
      <c r="G353" t="inlineStr">
        <is>
          <t>80/125</t>
        </is>
      </c>
      <c r="H353" t="inlineStr">
        <is>
          <t>CAPSULE</t>
        </is>
      </c>
      <c r="I353" t="n">
        <v>3</v>
      </c>
      <c r="J353" t="n">
        <v>33.54</v>
      </c>
      <c r="K353" t="inlineStr">
        <is>
          <t>BHD</t>
        </is>
      </c>
      <c r="L353" s="5">
        <f>IF(AND(ISNUMBER(I353),I353&gt;0),J353/I353,"")</f>
        <v/>
      </c>
      <c r="M353" s="5">
        <f>IF(L353="","",L353/IF(K353="SAR",Inputs!$B$1,Inputs!$B$2))</f>
        <v/>
      </c>
      <c r="N353" t="inlineStr">
        <is>
          <t>MSD</t>
        </is>
      </c>
      <c r="O353" t="inlineStr">
        <is>
          <t>MERCK SHARP &amp; DOHME (UK) LIMITED, UK.</t>
        </is>
      </c>
      <c r="P353" t="inlineStr">
        <is>
          <t>DRN-07859/10</t>
        </is>
      </c>
    </row>
    <row r="354">
      <c r="A354" t="inlineStr">
        <is>
          <t>Bahrain</t>
        </is>
      </c>
      <c r="B354" t="inlineStr">
        <is>
          <t>A10BH</t>
        </is>
      </c>
      <c r="C354" t="inlineStr">
        <is>
          <t>DPP-4 inhibitors</t>
        </is>
      </c>
      <c r="D354" t="inlineStr">
        <is>
          <t>SAXAGLIPTIN</t>
        </is>
      </c>
      <c r="E354" t="inlineStr">
        <is>
          <t>ONGLYZA</t>
        </is>
      </c>
      <c r="F354" t="inlineStr">
        <is>
          <t>ONGLYZA</t>
        </is>
      </c>
      <c r="G354" t="inlineStr">
        <is>
          <t>5</t>
        </is>
      </c>
      <c r="H354" t="inlineStr">
        <is>
          <t>TABLET</t>
        </is>
      </c>
      <c r="I354" t="n">
        <v>30</v>
      </c>
      <c r="J354" t="n">
        <v>15.01</v>
      </c>
      <c r="K354" t="inlineStr">
        <is>
          <t>BHD</t>
        </is>
      </c>
      <c r="L354" s="5">
        <f>IF(AND(ISNUMBER(I354),I354&gt;0),J354/I354,"")</f>
        <v/>
      </c>
      <c r="M354" s="5">
        <f>IF(L354="","",L354/IF(K354="SAR",Inputs!$B$1,Inputs!$B$2))</f>
        <v/>
      </c>
      <c r="N354" t="inlineStr">
        <is>
          <t>Originator</t>
        </is>
      </c>
      <c r="O354" t="inlineStr">
        <is>
          <t>ASTRAZENECA AB, SWEDEN.</t>
        </is>
      </c>
      <c r="P354" t="inlineStr">
        <is>
          <t>DRN-07911/11</t>
        </is>
      </c>
    </row>
    <row r="355">
      <c r="A355" t="inlineStr">
        <is>
          <t>Bahrain</t>
        </is>
      </c>
      <c r="B355" t="inlineStr">
        <is>
          <t>J07BH</t>
        </is>
      </c>
      <c r="C355" t="inlineStr">
        <is>
          <t>Rotavirus vaccines</t>
        </is>
      </c>
      <c r="D355" t="inlineStr">
        <is>
          <t>Rotavirus vaccines</t>
        </is>
      </c>
      <c r="E355" t="inlineStr">
        <is>
          <t>ROTARIX</t>
        </is>
      </c>
      <c r="F355" t="inlineStr">
        <is>
          <t>ROTARIX</t>
        </is>
      </c>
      <c r="G355" t="inlineStr">
        <is>
          <t>nan</t>
        </is>
      </c>
      <c r="H355" t="inlineStr">
        <is>
          <t>ORAL SUSPENSION</t>
        </is>
      </c>
      <c r="I355" t="n">
        <v>1</v>
      </c>
      <c r="J355" t="n">
        <v>24.54</v>
      </c>
      <c r="K355" t="inlineStr">
        <is>
          <t>BHD</t>
        </is>
      </c>
      <c r="L355" s="5">
        <f>IF(AND(ISNUMBER(I355),I355&gt;0),J355/I355,"")</f>
        <v/>
      </c>
      <c r="M355" s="5">
        <f>IF(L355="","",L355/IF(K355="SAR",Inputs!$B$1,Inputs!$B$2))</f>
        <v/>
      </c>
      <c r="N355" t="inlineStr">
        <is>
          <t>Originator</t>
        </is>
      </c>
      <c r="O355" t="inlineStr">
        <is>
          <t>GLAXOSMITHKLINE BIOLOGICALS SA, BELGIUM.</t>
        </is>
      </c>
      <c r="P355" t="inlineStr">
        <is>
          <t>DRN-08113/11</t>
        </is>
      </c>
    </row>
    <row r="356">
      <c r="A356" t="inlineStr">
        <is>
          <t>Bahrain</t>
        </is>
      </c>
      <c r="B356" t="inlineStr">
        <is>
          <t>A10BH</t>
        </is>
      </c>
      <c r="C356" t="inlineStr">
        <is>
          <t>DPP-4 inhibitors</t>
        </is>
      </c>
      <c r="D356" t="inlineStr">
        <is>
          <t>SAXAGLIPTIN</t>
        </is>
      </c>
      <c r="E356" t="inlineStr">
        <is>
          <t>KOMBIGLYZE XR</t>
        </is>
      </c>
      <c r="F356" t="inlineStr">
        <is>
          <t>KOMBIGLYZE XR</t>
        </is>
      </c>
      <c r="G356" t="inlineStr">
        <is>
          <t>5/500</t>
        </is>
      </c>
      <c r="H356" t="inlineStr">
        <is>
          <t>TABLET</t>
        </is>
      </c>
      <c r="I356" t="n">
        <v>28</v>
      </c>
      <c r="J356" t="n">
        <v>15.29</v>
      </c>
      <c r="K356" t="inlineStr">
        <is>
          <t>BHD</t>
        </is>
      </c>
      <c r="L356" s="5">
        <f>IF(AND(ISNUMBER(I356),I356&gt;0),J356/I356,"")</f>
        <v/>
      </c>
      <c r="M356" s="5">
        <f>IF(L356="","",L356/IF(K356="SAR",Inputs!$B$1,Inputs!$B$2))</f>
        <v/>
      </c>
      <c r="N356" t="inlineStr">
        <is>
          <t>Originator</t>
        </is>
      </c>
      <c r="O356" t="inlineStr">
        <is>
          <t>ASTRAZENECA AB, SWEDEN.</t>
        </is>
      </c>
      <c r="P356" t="inlineStr">
        <is>
          <t>DRN-08212/12</t>
        </is>
      </c>
    </row>
    <row r="357">
      <c r="A357" t="inlineStr">
        <is>
          <t>Bahrain</t>
        </is>
      </c>
      <c r="B357" t="inlineStr">
        <is>
          <t>A10BH</t>
        </is>
      </c>
      <c r="C357" t="inlineStr">
        <is>
          <t>DPP-4 inhibitors</t>
        </is>
      </c>
      <c r="D357" t="inlineStr">
        <is>
          <t>SAXAGLIPTIN</t>
        </is>
      </c>
      <c r="E357" t="inlineStr">
        <is>
          <t>KOMBIGLYZE XR</t>
        </is>
      </c>
      <c r="F357" t="inlineStr">
        <is>
          <t>KOMBIGLYZE XR</t>
        </is>
      </c>
      <c r="G357" t="inlineStr">
        <is>
          <t>5/1000</t>
        </is>
      </c>
      <c r="H357" t="inlineStr">
        <is>
          <t>TABLET</t>
        </is>
      </c>
      <c r="I357" t="n">
        <v>28</v>
      </c>
      <c r="J357" t="n">
        <v>15.73</v>
      </c>
      <c r="K357" t="inlineStr">
        <is>
          <t>BHD</t>
        </is>
      </c>
      <c r="L357" s="5">
        <f>IF(AND(ISNUMBER(I357),I357&gt;0),J357/I357,"")</f>
        <v/>
      </c>
      <c r="M357" s="5">
        <f>IF(L357="","",L357/IF(K357="SAR",Inputs!$B$1,Inputs!$B$2))</f>
        <v/>
      </c>
      <c r="N357" t="inlineStr">
        <is>
          <t>Originator</t>
        </is>
      </c>
      <c r="O357" t="inlineStr">
        <is>
          <t>ASTRAZENECA AB, SWEDEN.</t>
        </is>
      </c>
      <c r="P357" t="inlineStr">
        <is>
          <t>DRN-08213/12</t>
        </is>
      </c>
    </row>
    <row r="358">
      <c r="A358" t="inlineStr">
        <is>
          <t>Bahrain</t>
        </is>
      </c>
      <c r="B358" t="inlineStr">
        <is>
          <t>A10BH</t>
        </is>
      </c>
      <c r="C358" t="inlineStr">
        <is>
          <t>DPP-4 inhibitors</t>
        </is>
      </c>
      <c r="D358" t="inlineStr">
        <is>
          <t>SAXAGLIPTIN</t>
        </is>
      </c>
      <c r="E358" t="inlineStr">
        <is>
          <t>KOMBIGLYZE XR</t>
        </is>
      </c>
      <c r="F358" t="inlineStr">
        <is>
          <t>KOMBIGLYZE XR</t>
        </is>
      </c>
      <c r="G358" t="inlineStr">
        <is>
          <t>2.5/1000</t>
        </is>
      </c>
      <c r="H358" t="inlineStr">
        <is>
          <t>TABLET</t>
        </is>
      </c>
      <c r="I358" t="n">
        <v>56</v>
      </c>
      <c r="J358" t="n">
        <v>16.4</v>
      </c>
      <c r="K358" t="inlineStr">
        <is>
          <t>BHD</t>
        </is>
      </c>
      <c r="L358" s="5">
        <f>IF(AND(ISNUMBER(I358),I358&gt;0),J358/I358,"")</f>
        <v/>
      </c>
      <c r="M358" s="5">
        <f>IF(L358="","",L358/IF(K358="SAR",Inputs!$B$1,Inputs!$B$2))</f>
        <v/>
      </c>
      <c r="N358" t="inlineStr">
        <is>
          <t>Originator</t>
        </is>
      </c>
      <c r="O358" t="inlineStr">
        <is>
          <t>ASTRAZENECA AB, SWEDEN.</t>
        </is>
      </c>
      <c r="P358" t="inlineStr">
        <is>
          <t>DRN-08214/12</t>
        </is>
      </c>
    </row>
    <row r="359">
      <c r="A359" t="inlineStr">
        <is>
          <t>Bahrain</t>
        </is>
      </c>
      <c r="B359" t="inlineStr">
        <is>
          <t>J07BH</t>
        </is>
      </c>
      <c r="C359" t="inlineStr">
        <is>
          <t>Rotavirus vaccines</t>
        </is>
      </c>
      <c r="D359" t="inlineStr">
        <is>
          <t>Rotavirus vaccines</t>
        </is>
      </c>
      <c r="E359" t="inlineStr">
        <is>
          <t>ROTARIX</t>
        </is>
      </c>
      <c r="F359" t="inlineStr">
        <is>
          <t>ROTARIX</t>
        </is>
      </c>
      <c r="G359" t="inlineStr">
        <is>
          <t>nan</t>
        </is>
      </c>
      <c r="H359" t="inlineStr">
        <is>
          <t>ORAL SUSPENSION</t>
        </is>
      </c>
      <c r="I359" t="n">
        <v>1</v>
      </c>
      <c r="J359" t="n">
        <v>21.41</v>
      </c>
      <c r="K359" t="inlineStr">
        <is>
          <t>BHD</t>
        </is>
      </c>
      <c r="L359" s="5">
        <f>IF(AND(ISNUMBER(I359),I359&gt;0),J359/I359,"")</f>
        <v/>
      </c>
      <c r="M359" s="5">
        <f>IF(L359="","",L359/IF(K359="SAR",Inputs!$B$1,Inputs!$B$2))</f>
        <v/>
      </c>
      <c r="N359" t="inlineStr">
        <is>
          <t>Originator</t>
        </is>
      </c>
      <c r="O359" t="inlineStr">
        <is>
          <t>GLAXOSMITHKLINE BIOLOGICALS SA, BELGIUM.</t>
        </is>
      </c>
      <c r="P359" t="inlineStr">
        <is>
          <t>DRN-08116/11</t>
        </is>
      </c>
    </row>
    <row r="360">
      <c r="A360" t="inlineStr">
        <is>
          <t>Bahrain</t>
        </is>
      </c>
      <c r="B360" t="inlineStr">
        <is>
          <t>J07AL</t>
        </is>
      </c>
      <c r="C360" t="inlineStr">
        <is>
          <t>Pneumococcal vaccines</t>
        </is>
      </c>
      <c r="D360" t="inlineStr">
        <is>
          <t>Pneumococcal vaccines</t>
        </is>
      </c>
      <c r="E360" t="inlineStr">
        <is>
          <t>PREVENAR 13</t>
        </is>
      </c>
      <c r="F360" t="inlineStr">
        <is>
          <t>PREVENAR</t>
        </is>
      </c>
      <c r="G360" t="inlineStr">
        <is>
          <t>nan</t>
        </is>
      </c>
      <c r="H360" t="inlineStr">
        <is>
          <t>SUSPENSION FOR INJECTION IN PRE-FILLED SYRINGE</t>
        </is>
      </c>
      <c r="I360" t="n">
        <v>1</v>
      </c>
      <c r="J360" t="n">
        <v>28.52</v>
      </c>
      <c r="K360" t="inlineStr">
        <is>
          <t>BHD</t>
        </is>
      </c>
      <c r="L360" s="5">
        <f>IF(AND(ISNUMBER(I360),I360&gt;0),J360/I360,"")</f>
        <v/>
      </c>
      <c r="M360" s="5">
        <f>IF(L360="","",L360/IF(K360="SAR",Inputs!$B$1,Inputs!$B$2))</f>
        <v/>
      </c>
      <c r="N360" t="inlineStr">
        <is>
          <t>Originator</t>
        </is>
      </c>
      <c r="O360" t="inlineStr">
        <is>
          <t>PFIZER EUROPE MA EEIG, BELGIUM.</t>
        </is>
      </c>
      <c r="P360" t="inlineStr">
        <is>
          <t>DRN-07745/10</t>
        </is>
      </c>
    </row>
    <row r="361">
      <c r="A361" t="inlineStr">
        <is>
          <t>Bahrain</t>
        </is>
      </c>
      <c r="B361" t="inlineStr">
        <is>
          <t>A10BH</t>
        </is>
      </c>
      <c r="C361" t="inlineStr">
        <is>
          <t>DPP-4 inhibitors</t>
        </is>
      </c>
      <c r="D361" t="inlineStr">
        <is>
          <t>SITAGLIPTIN</t>
        </is>
      </c>
      <c r="E361" t="inlineStr">
        <is>
          <t>JANUMET XR</t>
        </is>
      </c>
      <c r="F361" t="inlineStr">
        <is>
          <t>JANUMET XR</t>
        </is>
      </c>
      <c r="G361" t="inlineStr">
        <is>
          <t>50/500</t>
        </is>
      </c>
      <c r="H361" t="inlineStr">
        <is>
          <t>EXTENDED RELEASE TABLET</t>
        </is>
      </c>
      <c r="I361" t="n">
        <v>56</v>
      </c>
      <c r="J361" t="n">
        <v>18.09</v>
      </c>
      <c r="K361" t="inlineStr">
        <is>
          <t>BHD</t>
        </is>
      </c>
      <c r="L361" s="5">
        <f>IF(AND(ISNUMBER(I361),I361&gt;0),J361/I361,"")</f>
        <v/>
      </c>
      <c r="M361" s="5">
        <f>IF(L361="","",L361/IF(K361="SAR",Inputs!$B$1,Inputs!$B$2))</f>
        <v/>
      </c>
      <c r="N361" t="inlineStr">
        <is>
          <t>MSD</t>
        </is>
      </c>
      <c r="O361" t="inlineStr">
        <is>
          <t>MERCK SHARP &amp; DOHME LLC, USA.</t>
        </is>
      </c>
      <c r="P361" t="inlineStr">
        <is>
          <t>DRN-08451/15</t>
        </is>
      </c>
    </row>
    <row r="362">
      <c r="A362" t="inlineStr">
        <is>
          <t>Bahrain</t>
        </is>
      </c>
      <c r="B362" t="inlineStr">
        <is>
          <t>A10BH</t>
        </is>
      </c>
      <c r="C362" t="inlineStr">
        <is>
          <t>DPP-4 inhibitors</t>
        </is>
      </c>
      <c r="D362" t="inlineStr">
        <is>
          <t>SITAGLIPTIN</t>
        </is>
      </c>
      <c r="E362" t="inlineStr">
        <is>
          <t>JANUMET XR</t>
        </is>
      </c>
      <c r="F362" t="inlineStr">
        <is>
          <t>JANUMET XR</t>
        </is>
      </c>
      <c r="G362" t="inlineStr">
        <is>
          <t>50/1000</t>
        </is>
      </c>
      <c r="H362" t="inlineStr">
        <is>
          <t>EXTENDED RELEASE TABLET</t>
        </is>
      </c>
      <c r="I362" t="n">
        <v>56</v>
      </c>
      <c r="J362" t="n">
        <v>18.09</v>
      </c>
      <c r="K362" t="inlineStr">
        <is>
          <t>BHD</t>
        </is>
      </c>
      <c r="L362" s="5">
        <f>IF(AND(ISNUMBER(I362),I362&gt;0),J362/I362,"")</f>
        <v/>
      </c>
      <c r="M362" s="5">
        <f>IF(L362="","",L362/IF(K362="SAR",Inputs!$B$1,Inputs!$B$2))</f>
        <v/>
      </c>
      <c r="N362" t="inlineStr">
        <is>
          <t>MSD</t>
        </is>
      </c>
      <c r="O362" t="inlineStr">
        <is>
          <t>MERCK SHARP &amp; DOHME LLC, USA.</t>
        </is>
      </c>
      <c r="P362" t="inlineStr">
        <is>
          <t>DRN-08452/15</t>
        </is>
      </c>
    </row>
    <row r="363">
      <c r="A363" t="inlineStr">
        <is>
          <t>Bahrain</t>
        </is>
      </c>
      <c r="B363" t="inlineStr">
        <is>
          <t>A10BH</t>
        </is>
      </c>
      <c r="C363" t="inlineStr">
        <is>
          <t>DPP-4 inhibitors</t>
        </is>
      </c>
      <c r="D363" t="inlineStr">
        <is>
          <t>SITAGLIPTIN</t>
        </is>
      </c>
      <c r="E363" t="inlineStr">
        <is>
          <t>JANUMET XR</t>
        </is>
      </c>
      <c r="F363" t="inlineStr">
        <is>
          <t>JANUMET XR</t>
        </is>
      </c>
      <c r="G363" t="inlineStr">
        <is>
          <t>100/1000</t>
        </is>
      </c>
      <c r="H363" t="inlineStr">
        <is>
          <t>EXTENDED RELEASE TABLET</t>
        </is>
      </c>
      <c r="I363" t="n">
        <v>28</v>
      </c>
      <c r="J363" t="n">
        <v>18.09</v>
      </c>
      <c r="K363" t="inlineStr">
        <is>
          <t>BHD</t>
        </is>
      </c>
      <c r="L363" s="5">
        <f>IF(AND(ISNUMBER(I363),I363&gt;0),J363/I363,"")</f>
        <v/>
      </c>
      <c r="M363" s="5">
        <f>IF(L363="","",L363/IF(K363="SAR",Inputs!$B$1,Inputs!$B$2))</f>
        <v/>
      </c>
      <c r="N363" t="inlineStr">
        <is>
          <t>MSD</t>
        </is>
      </c>
      <c r="O363" t="inlineStr">
        <is>
          <t>MERCK SHARP &amp; DOHME LLC, USA.</t>
        </is>
      </c>
      <c r="P363" t="inlineStr">
        <is>
          <t>DRN-08453/15</t>
        </is>
      </c>
    </row>
    <row r="364">
      <c r="A364" t="inlineStr">
        <is>
          <t>Bahrain</t>
        </is>
      </c>
      <c r="B364" t="inlineStr">
        <is>
          <t>A10BH</t>
        </is>
      </c>
      <c r="C364" t="inlineStr">
        <is>
          <t>DPP-4 inhibitors</t>
        </is>
      </c>
      <c r="D364" t="inlineStr">
        <is>
          <t>VILDAGLIPTIN</t>
        </is>
      </c>
      <c r="E364" t="inlineStr">
        <is>
          <t>GALVUSMET</t>
        </is>
      </c>
      <c r="F364" t="inlineStr">
        <is>
          <t>GALVUSMET</t>
        </is>
      </c>
      <c r="G364" t="inlineStr">
        <is>
          <t>500/50</t>
        </is>
      </c>
      <c r="H364" t="inlineStr">
        <is>
          <t>FILM COATED TABLET</t>
        </is>
      </c>
      <c r="I364" t="n">
        <v>60</v>
      </c>
      <c r="J364" t="n">
        <v>10.43</v>
      </c>
      <c r="K364" t="inlineStr">
        <is>
          <t>BHD</t>
        </is>
      </c>
      <c r="L364" s="5">
        <f>IF(AND(ISNUMBER(I364),I364&gt;0),J364/I364,"")</f>
        <v/>
      </c>
      <c r="M364" s="5">
        <f>IF(L364="","",L364/IF(K364="SAR",Inputs!$B$1,Inputs!$B$2))</f>
        <v/>
      </c>
      <c r="N364" t="inlineStr">
        <is>
          <t>Originator</t>
        </is>
      </c>
      <c r="O364" t="inlineStr">
        <is>
          <t>NOVARTIS PHARMA AG, SWITZERLAND.</t>
        </is>
      </c>
      <c r="P364" t="inlineStr">
        <is>
          <t>DRN-08465/15</t>
        </is>
      </c>
    </row>
    <row r="365">
      <c r="A365" t="inlineStr">
        <is>
          <t>Bahrain</t>
        </is>
      </c>
      <c r="B365" t="inlineStr">
        <is>
          <t>J05AX</t>
        </is>
      </c>
      <c r="C365" t="inlineStr">
        <is>
          <t>Other antivirals</t>
        </is>
      </c>
      <c r="D365" t="inlineStr">
        <is>
          <t>DOLUTEGRAVIR</t>
        </is>
      </c>
      <c r="E365" t="inlineStr">
        <is>
          <t>TIVICAY</t>
        </is>
      </c>
      <c r="F365" t="inlineStr">
        <is>
          <t>TIVICAY</t>
        </is>
      </c>
      <c r="G365" t="inlineStr">
        <is>
          <t>50</t>
        </is>
      </c>
      <c r="H365" t="inlineStr">
        <is>
          <t>FILM COATED TABLET</t>
        </is>
      </c>
      <c r="I365" t="n">
        <v>30</v>
      </c>
      <c r="J365" t="n">
        <v>232.63</v>
      </c>
      <c r="K365" t="inlineStr">
        <is>
          <t>BHD</t>
        </is>
      </c>
      <c r="L365" s="5">
        <f>IF(AND(ISNUMBER(I365),I365&gt;0),J365/I365,"")</f>
        <v/>
      </c>
      <c r="M365" s="5">
        <f>IF(L365="","",L365/IF(K365="SAR",Inputs!$B$1,Inputs!$B$2))</f>
        <v/>
      </c>
      <c r="N365" t="inlineStr">
        <is>
          <t>Originator</t>
        </is>
      </c>
      <c r="O365" t="inlineStr">
        <is>
          <t>VIIV HEALTHCARE UK LIMITED</t>
        </is>
      </c>
      <c r="P365" t="inlineStr">
        <is>
          <t>DRN-08648/16</t>
        </is>
      </c>
    </row>
    <row r="366">
      <c r="A366" t="inlineStr">
        <is>
          <t>Bahrain</t>
        </is>
      </c>
      <c r="B366" t="inlineStr">
        <is>
          <t>B05CB</t>
        </is>
      </c>
      <c r="C366" t="inlineStr"/>
      <c r="D366" t="inlineStr">
        <is>
          <t>NIVOLUMAB</t>
        </is>
      </c>
      <c r="E366" t="inlineStr">
        <is>
          <t>OPDIVO</t>
        </is>
      </c>
      <c r="F366" t="inlineStr">
        <is>
          <t>OPDIVO</t>
        </is>
      </c>
      <c r="G366" t="inlineStr">
        <is>
          <t>10</t>
        </is>
      </c>
      <c r="H366" t="inlineStr">
        <is>
          <t>CONCENTRATE FOR SOLUTION FOR INFUSION</t>
        </is>
      </c>
      <c r="I366" t="n">
        <v>1</v>
      </c>
      <c r="J366" t="n">
        <v>426.91</v>
      </c>
      <c r="K366" t="inlineStr">
        <is>
          <t>BHD</t>
        </is>
      </c>
      <c r="L366" s="5">
        <f>IF(AND(ISNUMBER(I366),I366&gt;0),J366/I366,"")</f>
        <v/>
      </c>
      <c r="M366" s="5">
        <f>IF(L366="","",L366/IF(K366="SAR",Inputs!$B$1,Inputs!$B$2))</f>
        <v/>
      </c>
      <c r="N366" t="inlineStr">
        <is>
          <t>Originator</t>
        </is>
      </c>
      <c r="O366" t="inlineStr">
        <is>
          <t>BRISTOL-MYERS SQUIBB COMPANY, USA.</t>
        </is>
      </c>
      <c r="P366" t="inlineStr">
        <is>
          <t>DRN-08725/16</t>
        </is>
      </c>
    </row>
    <row r="367">
      <c r="A367" t="inlineStr">
        <is>
          <t>Bahrain</t>
        </is>
      </c>
      <c r="B367" t="inlineStr">
        <is>
          <t>B05CB</t>
        </is>
      </c>
      <c r="C367" t="inlineStr"/>
      <c r="D367" t="inlineStr">
        <is>
          <t>NIVOLUMAB</t>
        </is>
      </c>
      <c r="E367" t="inlineStr">
        <is>
          <t>OPDIVO</t>
        </is>
      </c>
      <c r="F367" t="inlineStr">
        <is>
          <t>OPDIVO</t>
        </is>
      </c>
      <c r="G367" t="inlineStr">
        <is>
          <t>10</t>
        </is>
      </c>
      <c r="H367" t="inlineStr">
        <is>
          <t>CONCENTRATE FOR SOLUTION FOR INFUSION</t>
        </is>
      </c>
      <c r="I367" t="n">
        <v>1</v>
      </c>
      <c r="J367" t="n">
        <v>1067.27</v>
      </c>
      <c r="K367" t="inlineStr">
        <is>
          <t>BHD</t>
        </is>
      </c>
      <c r="L367" s="5">
        <f>IF(AND(ISNUMBER(I367),I367&gt;0),J367/I367,"")</f>
        <v/>
      </c>
      <c r="M367" s="5">
        <f>IF(L367="","",L367/IF(K367="SAR",Inputs!$B$1,Inputs!$B$2))</f>
        <v/>
      </c>
      <c r="N367" t="inlineStr">
        <is>
          <t>Originator</t>
        </is>
      </c>
      <c r="O367" t="inlineStr">
        <is>
          <t>BRISTOL-MYERS SQUIBB COMPANY, USA.</t>
        </is>
      </c>
      <c r="P367" t="inlineStr">
        <is>
          <t>DRN-08726/16</t>
        </is>
      </c>
    </row>
    <row r="368">
      <c r="A368" t="inlineStr">
        <is>
          <t>Bahrain</t>
        </is>
      </c>
      <c r="B368" t="inlineStr">
        <is>
          <t>A10BK</t>
        </is>
      </c>
      <c r="C368" t="inlineStr">
        <is>
          <t>SGLT2 inhibitors</t>
        </is>
      </c>
      <c r="D368" t="inlineStr">
        <is>
          <t>EMPAGLIFLOZIN</t>
        </is>
      </c>
      <c r="E368" t="inlineStr">
        <is>
          <t>JARDIANCE</t>
        </is>
      </c>
      <c r="F368" t="inlineStr">
        <is>
          <t>JARDIANCE</t>
        </is>
      </c>
      <c r="G368" t="inlineStr">
        <is>
          <t>10</t>
        </is>
      </c>
      <c r="H368" t="inlineStr">
        <is>
          <t>FILM COATED TABLET</t>
        </is>
      </c>
      <c r="I368" t="n">
        <v>30</v>
      </c>
      <c r="J368" t="n">
        <v>17.06</v>
      </c>
      <c r="K368" t="inlineStr">
        <is>
          <t>BHD</t>
        </is>
      </c>
      <c r="L368" s="5">
        <f>IF(AND(ISNUMBER(I368),I368&gt;0),J368/I368,"")</f>
        <v/>
      </c>
      <c r="M368" s="5">
        <f>IF(L368="","",L368/IF(K368="SAR",Inputs!$B$1,Inputs!$B$2))</f>
        <v/>
      </c>
      <c r="N368" t="inlineStr">
        <is>
          <t>Originator</t>
        </is>
      </c>
      <c r="O368" t="inlineStr">
        <is>
          <t>BOEHRINGER INGELHEIM INTERNATIONAL GMBH, GERMANY.</t>
        </is>
      </c>
      <c r="P368" t="inlineStr">
        <is>
          <t>DRN-08739/16</t>
        </is>
      </c>
    </row>
    <row r="369">
      <c r="A369" t="inlineStr">
        <is>
          <t>Bahrain</t>
        </is>
      </c>
      <c r="B369" t="inlineStr">
        <is>
          <t>A10BK</t>
        </is>
      </c>
      <c r="C369" t="inlineStr">
        <is>
          <t>SGLT2 inhibitors</t>
        </is>
      </c>
      <c r="D369" t="inlineStr">
        <is>
          <t>EMPAGLIFLOZIN</t>
        </is>
      </c>
      <c r="E369" t="inlineStr">
        <is>
          <t>JARDIANCE</t>
        </is>
      </c>
      <c r="F369" t="inlineStr">
        <is>
          <t>JARDIANCE</t>
        </is>
      </c>
      <c r="G369" t="inlineStr">
        <is>
          <t>25</t>
        </is>
      </c>
      <c r="H369" t="inlineStr">
        <is>
          <t>FILM COATED TABLET</t>
        </is>
      </c>
      <c r="I369" t="n">
        <v>30</v>
      </c>
      <c r="J369" t="n">
        <v>17.06</v>
      </c>
      <c r="K369" t="inlineStr">
        <is>
          <t>BHD</t>
        </is>
      </c>
      <c r="L369" s="5">
        <f>IF(AND(ISNUMBER(I369),I369&gt;0),J369/I369,"")</f>
        <v/>
      </c>
      <c r="M369" s="5">
        <f>IF(L369="","",L369/IF(K369="SAR",Inputs!$B$1,Inputs!$B$2))</f>
        <v/>
      </c>
      <c r="N369" t="inlineStr">
        <is>
          <t>Originator</t>
        </is>
      </c>
      <c r="O369" t="inlineStr">
        <is>
          <t>BOEHRINGER INGELHEIM INTERNATIONAL GMBH, GERMANY.</t>
        </is>
      </c>
      <c r="P369" t="inlineStr">
        <is>
          <t>DRN-08740/16</t>
        </is>
      </c>
    </row>
    <row r="370">
      <c r="A370" t="inlineStr">
        <is>
          <t>Bahrain</t>
        </is>
      </c>
      <c r="B370" t="inlineStr">
        <is>
          <t>A01BX</t>
        </is>
      </c>
      <c r="C370" t="inlineStr"/>
      <c r="D370" t="inlineStr">
        <is>
          <t>CANAGLIFLOZIN</t>
        </is>
      </c>
      <c r="E370" t="inlineStr">
        <is>
          <t>INVOKANA</t>
        </is>
      </c>
      <c r="F370" t="inlineStr">
        <is>
          <t>INVOKANA</t>
        </is>
      </c>
      <c r="G370" t="inlineStr">
        <is>
          <t>100</t>
        </is>
      </c>
      <c r="H370" t="inlineStr">
        <is>
          <t>FILM COATED TABLET</t>
        </is>
      </c>
      <c r="I370" t="n">
        <v>30</v>
      </c>
      <c r="J370" t="n">
        <v>17.06</v>
      </c>
      <c r="K370" t="inlineStr">
        <is>
          <t>BHD</t>
        </is>
      </c>
      <c r="L370" s="5">
        <f>IF(AND(ISNUMBER(I370),I370&gt;0),J370/I370,"")</f>
        <v/>
      </c>
      <c r="M370" s="5">
        <f>IF(L370="","",L370/IF(K370="SAR",Inputs!$B$1,Inputs!$B$2))</f>
        <v/>
      </c>
      <c r="N370" t="inlineStr">
        <is>
          <t>Originator</t>
        </is>
      </c>
      <c r="O370" t="inlineStr">
        <is>
          <t>JANSSEN CILAG INTERNATIONAL NV, BELGIUM.</t>
        </is>
      </c>
      <c r="P370" t="inlineStr">
        <is>
          <t>DRN-08751/16</t>
        </is>
      </c>
    </row>
    <row r="371">
      <c r="A371" t="inlineStr">
        <is>
          <t>Bahrain</t>
        </is>
      </c>
      <c r="B371" t="inlineStr">
        <is>
          <t>A10BK</t>
        </is>
      </c>
      <c r="C371" t="inlineStr">
        <is>
          <t>SGLT2 inhibitors</t>
        </is>
      </c>
      <c r="D371" t="inlineStr">
        <is>
          <t>DAPAGLIFLOZIN</t>
        </is>
      </c>
      <c r="E371" t="inlineStr">
        <is>
          <t>FORXIGA</t>
        </is>
      </c>
      <c r="F371" t="inlineStr">
        <is>
          <t>FORXIGA</t>
        </is>
      </c>
      <c r="G371" t="inlineStr">
        <is>
          <t>5</t>
        </is>
      </c>
      <c r="H371" t="inlineStr">
        <is>
          <t>FILM COATED TABLET</t>
        </is>
      </c>
      <c r="I371" t="n">
        <v>28</v>
      </c>
      <c r="J371" t="n">
        <v>17.06</v>
      </c>
      <c r="K371" t="inlineStr">
        <is>
          <t>BHD</t>
        </is>
      </c>
      <c r="L371" s="5">
        <f>IF(AND(ISNUMBER(I371),I371&gt;0),J371/I371,"")</f>
        <v/>
      </c>
      <c r="M371" s="5">
        <f>IF(L371="","",L371/IF(K371="SAR",Inputs!$B$1,Inputs!$B$2))</f>
        <v/>
      </c>
      <c r="N371" t="inlineStr">
        <is>
          <t>Originator</t>
        </is>
      </c>
      <c r="O371" t="inlineStr">
        <is>
          <t>ASTRAZENECA UK LIMITED (CAMBRIDGE), UK.</t>
        </is>
      </c>
      <c r="P371" t="inlineStr">
        <is>
          <t>DRN-08778/17</t>
        </is>
      </c>
    </row>
    <row r="372">
      <c r="A372" t="inlineStr">
        <is>
          <t>Bahrain</t>
        </is>
      </c>
      <c r="B372" t="inlineStr">
        <is>
          <t>A10BK</t>
        </is>
      </c>
      <c r="C372" t="inlineStr">
        <is>
          <t>SGLT2 inhibitors</t>
        </is>
      </c>
      <c r="D372" t="inlineStr">
        <is>
          <t>DAPAGLIFLOZIN</t>
        </is>
      </c>
      <c r="E372" t="inlineStr">
        <is>
          <t>FORXIGA</t>
        </is>
      </c>
      <c r="F372" t="inlineStr">
        <is>
          <t>FORXIGA</t>
        </is>
      </c>
      <c r="G372" t="inlineStr">
        <is>
          <t>10</t>
        </is>
      </c>
      <c r="H372" t="inlineStr">
        <is>
          <t>FILM COATED TABLET</t>
        </is>
      </c>
      <c r="I372" t="n">
        <v>28</v>
      </c>
      <c r="J372" t="n">
        <v>17.06</v>
      </c>
      <c r="K372" t="inlineStr">
        <is>
          <t>BHD</t>
        </is>
      </c>
      <c r="L372" s="5">
        <f>IF(AND(ISNUMBER(I372),I372&gt;0),J372/I372,"")</f>
        <v/>
      </c>
      <c r="M372" s="5">
        <f>IF(L372="","",L372/IF(K372="SAR",Inputs!$B$1,Inputs!$B$2))</f>
        <v/>
      </c>
      <c r="N372" t="inlineStr">
        <is>
          <t>Originator</t>
        </is>
      </c>
      <c r="O372" t="inlineStr">
        <is>
          <t>ASTRAZENECA UK LIMITED (CAMBRIDGE), UK.</t>
        </is>
      </c>
      <c r="P372" t="inlineStr">
        <is>
          <t>DRN-08779/17</t>
        </is>
      </c>
    </row>
    <row r="373">
      <c r="A373" t="inlineStr">
        <is>
          <t>Bahrain</t>
        </is>
      </c>
      <c r="B373" t="inlineStr">
        <is>
          <t>A04AA</t>
        </is>
      </c>
      <c r="C373" t="inlineStr"/>
      <c r="D373" t="inlineStr">
        <is>
          <t>NETUPITANT</t>
        </is>
      </c>
      <c r="E373" t="inlineStr">
        <is>
          <t>AKYNZEO</t>
        </is>
      </c>
      <c r="F373" t="inlineStr">
        <is>
          <t>AKYNZEO</t>
        </is>
      </c>
      <c r="G373" t="inlineStr">
        <is>
          <t>300/0.5</t>
        </is>
      </c>
      <c r="H373" t="inlineStr">
        <is>
          <t>HARD CAPSULE</t>
        </is>
      </c>
      <c r="I373" t="n">
        <v>1</v>
      </c>
      <c r="J373" t="n">
        <v>31.84</v>
      </c>
      <c r="K373" t="inlineStr">
        <is>
          <t>BHD</t>
        </is>
      </c>
      <c r="L373" s="5">
        <f>IF(AND(ISNUMBER(I373),I373&gt;0),J373/I373,"")</f>
        <v/>
      </c>
      <c r="M373" s="5">
        <f>IF(L373="","",L373/IF(K373="SAR",Inputs!$B$1,Inputs!$B$2))</f>
        <v/>
      </c>
      <c r="N373" t="inlineStr">
        <is>
          <t>Originator</t>
        </is>
      </c>
      <c r="O373" t="inlineStr">
        <is>
          <t>HELSINN BIREX PHARMACEUTICALS LTD, IRELAND.</t>
        </is>
      </c>
      <c r="P373" t="inlineStr">
        <is>
          <t>DRN-08797/17</t>
        </is>
      </c>
    </row>
    <row r="374">
      <c r="A374" t="inlineStr">
        <is>
          <t>Bahrain</t>
        </is>
      </c>
      <c r="B374" t="inlineStr">
        <is>
          <t>L01FF</t>
        </is>
      </c>
      <c r="C374" t="inlineStr">
        <is>
          <t>PD-1 / PD-L1 antibodies</t>
        </is>
      </c>
      <c r="D374" t="inlineStr">
        <is>
          <t>PEMBROLIZUMAB</t>
        </is>
      </c>
      <c r="E374" t="inlineStr">
        <is>
          <t>KEYTRUDA</t>
        </is>
      </c>
      <c r="F374" t="inlineStr">
        <is>
          <t>KEYTRUDA</t>
        </is>
      </c>
      <c r="G374" t="inlineStr">
        <is>
          <t>25</t>
        </is>
      </c>
      <c r="H374" t="inlineStr">
        <is>
          <t>CONCENTRATE FOR SOLUTION FOR INFUSION</t>
        </is>
      </c>
      <c r="I374" t="n">
        <v>1</v>
      </c>
      <c r="J374" t="n">
        <v>1968.36</v>
      </c>
      <c r="K374" t="inlineStr">
        <is>
          <t>BHD</t>
        </is>
      </c>
      <c r="L374" s="5">
        <f>IF(AND(ISNUMBER(I374),I374&gt;0),J374/I374,"")</f>
        <v/>
      </c>
      <c r="M374" s="5">
        <f>IF(L374="","",L374/IF(K374="SAR",Inputs!$B$1,Inputs!$B$2))</f>
        <v/>
      </c>
      <c r="N374" t="inlineStr">
        <is>
          <t>MSD</t>
        </is>
      </c>
      <c r="O374" t="inlineStr">
        <is>
          <t>MERCK SHARP &amp; DOHME LLC, USA.</t>
        </is>
      </c>
      <c r="P374" t="inlineStr">
        <is>
          <t>DRN-08800/17</t>
        </is>
      </c>
    </row>
    <row r="375">
      <c r="A375" t="inlineStr">
        <is>
          <t>Bahrain</t>
        </is>
      </c>
      <c r="B375" t="inlineStr">
        <is>
          <t>A01BX</t>
        </is>
      </c>
      <c r="C375" t="inlineStr"/>
      <c r="D375" t="inlineStr">
        <is>
          <t>CANAGLIFLOZIN</t>
        </is>
      </c>
      <c r="E375" t="inlineStr">
        <is>
          <t>INVOKANA</t>
        </is>
      </c>
      <c r="F375" t="inlineStr">
        <is>
          <t>INVOKANA</t>
        </is>
      </c>
      <c r="G375" t="inlineStr">
        <is>
          <t>300</t>
        </is>
      </c>
      <c r="H375" t="inlineStr">
        <is>
          <t>FILM COATED TABLET</t>
        </is>
      </c>
      <c r="I375" t="n">
        <v>30</v>
      </c>
      <c r="J375" t="n">
        <v>17.06</v>
      </c>
      <c r="K375" t="inlineStr">
        <is>
          <t>BHD</t>
        </is>
      </c>
      <c r="L375" s="5">
        <f>IF(AND(ISNUMBER(I375),I375&gt;0),J375/I375,"")</f>
        <v/>
      </c>
      <c r="M375" s="5">
        <f>IF(L375="","",L375/IF(K375="SAR",Inputs!$B$1,Inputs!$B$2))</f>
        <v/>
      </c>
      <c r="N375" t="inlineStr">
        <is>
          <t>Originator</t>
        </is>
      </c>
      <c r="O375" t="inlineStr">
        <is>
          <t>JANSSEN CILAG INTERNATIONAL NV, BELGIUM.</t>
        </is>
      </c>
      <c r="P375" t="inlineStr">
        <is>
          <t>DRN-08817/17</t>
        </is>
      </c>
    </row>
    <row r="376">
      <c r="A376" t="inlineStr">
        <is>
          <t>Bahrain</t>
        </is>
      </c>
      <c r="B376" t="inlineStr">
        <is>
          <t>J07BM</t>
        </is>
      </c>
      <c r="C376" t="inlineStr">
        <is>
          <t>HPV vaccines</t>
        </is>
      </c>
      <c r="D376" t="inlineStr">
        <is>
          <t>HPV vaccines</t>
        </is>
      </c>
      <c r="E376" t="inlineStr">
        <is>
          <t>GARDASIL 9</t>
        </is>
      </c>
      <c r="F376" t="inlineStr">
        <is>
          <t>GARDASIL 9</t>
        </is>
      </c>
      <c r="G376" t="inlineStr">
        <is>
          <t>nan</t>
        </is>
      </c>
      <c r="H376" t="inlineStr">
        <is>
          <t>SUSPENSION FOR INJECTION IN PRE-FILLED SYRINGE</t>
        </is>
      </c>
      <c r="I376" t="n">
        <v>1</v>
      </c>
      <c r="J376" t="n">
        <v>66.56</v>
      </c>
      <c r="K376" t="inlineStr">
        <is>
          <t>BHD</t>
        </is>
      </c>
      <c r="L376" s="5">
        <f>IF(AND(ISNUMBER(I376),I376&gt;0),J376/I376,"")</f>
        <v/>
      </c>
      <c r="M376" s="5">
        <f>IF(L376="","",L376/IF(K376="SAR",Inputs!$B$1,Inputs!$B$2))</f>
        <v/>
      </c>
      <c r="N376" t="inlineStr">
        <is>
          <t>MSD</t>
        </is>
      </c>
      <c r="O376" t="inlineStr">
        <is>
          <t>MERCK SHARP &amp; DOHME LLC, USA.</t>
        </is>
      </c>
      <c r="P376" t="inlineStr">
        <is>
          <t>DRN-08849/17</t>
        </is>
      </c>
    </row>
    <row r="377">
      <c r="A377" t="inlineStr">
        <is>
          <t>Bahrain</t>
        </is>
      </c>
      <c r="B377" t="inlineStr">
        <is>
          <t>V03AB</t>
        </is>
      </c>
      <c r="C377" t="inlineStr">
        <is>
          <t>Antidotes</t>
        </is>
      </c>
      <c r="D377" t="inlineStr">
        <is>
          <t>SUGAMMADEX</t>
        </is>
      </c>
      <c r="E377" t="inlineStr">
        <is>
          <t>BRIDION</t>
        </is>
      </c>
      <c r="F377" t="inlineStr">
        <is>
          <t>BRIDION</t>
        </is>
      </c>
      <c r="G377" t="inlineStr">
        <is>
          <t>100</t>
        </is>
      </c>
      <c r="H377" t="inlineStr">
        <is>
          <t>SOLUTION FOR INJECTION</t>
        </is>
      </c>
      <c r="I377" t="n">
        <v>10</v>
      </c>
      <c r="J377" t="n">
        <v>301.64</v>
      </c>
      <c r="K377" t="inlineStr">
        <is>
          <t>BHD</t>
        </is>
      </c>
      <c r="L377" s="5">
        <f>IF(AND(ISNUMBER(I377),I377&gt;0),J377/I377,"")</f>
        <v/>
      </c>
      <c r="M377" s="5">
        <f>IF(L377="","",L377/IF(K377="SAR",Inputs!$B$1,Inputs!$B$2))</f>
        <v/>
      </c>
      <c r="N377" t="inlineStr">
        <is>
          <t>MSD</t>
        </is>
      </c>
      <c r="O377" t="inlineStr">
        <is>
          <t>MERCK SHARP &amp; DOHME (UK) LIMITED, UK.</t>
        </is>
      </c>
      <c r="P377" t="inlineStr">
        <is>
          <t>DRN-08852/17</t>
        </is>
      </c>
    </row>
    <row r="378">
      <c r="A378" t="inlineStr">
        <is>
          <t>Bahrain</t>
        </is>
      </c>
      <c r="B378" t="inlineStr">
        <is>
          <t>A10BD</t>
        </is>
      </c>
      <c r="C378" t="inlineStr">
        <is>
          <t>Diabetes combinations</t>
        </is>
      </c>
      <c r="D378" t="inlineStr">
        <is>
          <t>ALOGLIPTIN</t>
        </is>
      </c>
      <c r="E378" t="inlineStr">
        <is>
          <t>INCRESYNC</t>
        </is>
      </c>
      <c r="F378" t="inlineStr">
        <is>
          <t>INCRESYNC</t>
        </is>
      </c>
      <c r="G378" t="inlineStr">
        <is>
          <t>25/30</t>
        </is>
      </c>
      <c r="H378" t="inlineStr">
        <is>
          <t>TABLET</t>
        </is>
      </c>
      <c r="I378" t="n">
        <v>28</v>
      </c>
      <c r="J378" t="n">
        <v>17.14</v>
      </c>
      <c r="K378" t="inlineStr">
        <is>
          <t>BHD</t>
        </is>
      </c>
      <c r="L378" s="5">
        <f>IF(AND(ISNUMBER(I378),I378&gt;0),J378/I378,"")</f>
        <v/>
      </c>
      <c r="M378" s="5">
        <f>IF(L378="","",L378/IF(K378="SAR",Inputs!$B$1,Inputs!$B$2))</f>
        <v/>
      </c>
      <c r="N378" t="inlineStr">
        <is>
          <t>Generic or other</t>
        </is>
      </c>
      <c r="O378" t="inlineStr">
        <is>
          <t>THE ARAB PHARMACEUTICAL MANUFACTURING PSC (APM), JORDAN.</t>
        </is>
      </c>
      <c r="P378" t="inlineStr">
        <is>
          <t>DRN-08888/17</t>
        </is>
      </c>
    </row>
    <row r="379">
      <c r="A379" t="inlineStr">
        <is>
          <t>Bahrain</t>
        </is>
      </c>
      <c r="B379" t="inlineStr">
        <is>
          <t>A10BD</t>
        </is>
      </c>
      <c r="C379" t="inlineStr">
        <is>
          <t>Diabetes combinations</t>
        </is>
      </c>
      <c r="D379" t="inlineStr">
        <is>
          <t>ALOGLIPTIN</t>
        </is>
      </c>
      <c r="E379" t="inlineStr">
        <is>
          <t>VIPDOMET</t>
        </is>
      </c>
      <c r="F379" t="inlineStr">
        <is>
          <t>VIPDOMET</t>
        </is>
      </c>
      <c r="G379" t="inlineStr">
        <is>
          <t>12.5/1000</t>
        </is>
      </c>
      <c r="H379" t="inlineStr">
        <is>
          <t>TABLET</t>
        </is>
      </c>
      <c r="I379" t="n">
        <v>56</v>
      </c>
      <c r="J379" t="n">
        <v>12.52</v>
      </c>
      <c r="K379" t="inlineStr">
        <is>
          <t>BHD</t>
        </is>
      </c>
      <c r="L379" s="5">
        <f>IF(AND(ISNUMBER(I379),I379&gt;0),J379/I379,"")</f>
        <v/>
      </c>
      <c r="M379" s="5">
        <f>IF(L379="","",L379/IF(K379="SAR",Inputs!$B$1,Inputs!$B$2))</f>
        <v/>
      </c>
      <c r="N379" t="inlineStr">
        <is>
          <t>Originator</t>
        </is>
      </c>
      <c r="O379" t="inlineStr">
        <is>
          <t>THE ARAB PHARMACEUTICAL MANUFACTURING PSC (APM), JORDAN.</t>
        </is>
      </c>
      <c r="P379" t="inlineStr">
        <is>
          <t>DRN-08900/17</t>
        </is>
      </c>
    </row>
    <row r="380">
      <c r="A380" t="inlineStr">
        <is>
          <t>Bahrain</t>
        </is>
      </c>
      <c r="B380" t="inlineStr">
        <is>
          <t>A10BK</t>
        </is>
      </c>
      <c r="C380" t="inlineStr">
        <is>
          <t>SGLT2 inhibitors</t>
        </is>
      </c>
      <c r="D380" t="inlineStr">
        <is>
          <t>EMPAGLIFLOZIN</t>
        </is>
      </c>
      <c r="E380" t="inlineStr">
        <is>
          <t>SYNJARDY</t>
        </is>
      </c>
      <c r="F380" t="inlineStr">
        <is>
          <t>SYNJARDY</t>
        </is>
      </c>
      <c r="G380" t="inlineStr">
        <is>
          <t>5/850</t>
        </is>
      </c>
      <c r="H380" t="inlineStr">
        <is>
          <t>FILM COATED TABLET</t>
        </is>
      </c>
      <c r="I380" t="n">
        <v>60</v>
      </c>
      <c r="J380" t="n">
        <v>17.79</v>
      </c>
      <c r="K380" t="inlineStr">
        <is>
          <t>BHD</t>
        </is>
      </c>
      <c r="L380" s="5">
        <f>IF(AND(ISNUMBER(I380),I380&gt;0),J380/I380,"")</f>
        <v/>
      </c>
      <c r="M380" s="5">
        <f>IF(L380="","",L380/IF(K380="SAR",Inputs!$B$1,Inputs!$B$2))</f>
        <v/>
      </c>
      <c r="N380" t="inlineStr">
        <is>
          <t>Originator</t>
        </is>
      </c>
      <c r="O380" t="inlineStr">
        <is>
          <t>BOEHRINGER INGELHEIM INTERNATIONAL GMBH, GERMANY.</t>
        </is>
      </c>
      <c r="P380" t="inlineStr">
        <is>
          <t>DRN-08955/19</t>
        </is>
      </c>
    </row>
    <row r="381">
      <c r="A381" t="inlineStr">
        <is>
          <t>Bahrain</t>
        </is>
      </c>
      <c r="B381" t="inlineStr">
        <is>
          <t>A10BK</t>
        </is>
      </c>
      <c r="C381" t="inlineStr">
        <is>
          <t>SGLT2 inhibitors</t>
        </is>
      </c>
      <c r="D381" t="inlineStr">
        <is>
          <t>EMPAGLIFLOZIN</t>
        </is>
      </c>
      <c r="E381" t="inlineStr">
        <is>
          <t>SYNJARDY</t>
        </is>
      </c>
      <c r="F381" t="inlineStr">
        <is>
          <t>SYNJARDY</t>
        </is>
      </c>
      <c r="G381" t="inlineStr">
        <is>
          <t>5/1000</t>
        </is>
      </c>
      <c r="H381" t="inlineStr">
        <is>
          <t>FILM COATED TABLET</t>
        </is>
      </c>
      <c r="I381" t="n">
        <v>60</v>
      </c>
      <c r="J381" t="n">
        <v>18.4</v>
      </c>
      <c r="K381" t="inlineStr">
        <is>
          <t>BHD</t>
        </is>
      </c>
      <c r="L381" s="5">
        <f>IF(AND(ISNUMBER(I381),I381&gt;0),J381/I381,"")</f>
        <v/>
      </c>
      <c r="M381" s="5">
        <f>IF(L381="","",L381/IF(K381="SAR",Inputs!$B$1,Inputs!$B$2))</f>
        <v/>
      </c>
      <c r="N381" t="inlineStr">
        <is>
          <t>Originator</t>
        </is>
      </c>
      <c r="O381" t="inlineStr">
        <is>
          <t>BOEHRINGER INGELHEIM INTERNATIONAL GMBH, GERMANY.</t>
        </is>
      </c>
      <c r="P381" t="inlineStr">
        <is>
          <t>DRN-08956/19</t>
        </is>
      </c>
    </row>
    <row r="382">
      <c r="A382" t="inlineStr">
        <is>
          <t>Bahrain</t>
        </is>
      </c>
      <c r="B382" t="inlineStr">
        <is>
          <t>A10BK</t>
        </is>
      </c>
      <c r="C382" t="inlineStr">
        <is>
          <t>SGLT2 inhibitors</t>
        </is>
      </c>
      <c r="D382" t="inlineStr">
        <is>
          <t>EMPAGLIFLOZIN</t>
        </is>
      </c>
      <c r="E382" t="inlineStr">
        <is>
          <t>SYNJARDY</t>
        </is>
      </c>
      <c r="F382" t="inlineStr">
        <is>
          <t>SYNJARDY</t>
        </is>
      </c>
      <c r="G382" t="inlineStr">
        <is>
          <t>12.5/850</t>
        </is>
      </c>
      <c r="H382" t="inlineStr">
        <is>
          <t>FILM COATED TABLET</t>
        </is>
      </c>
      <c r="I382" t="n">
        <v>60</v>
      </c>
      <c r="J382" t="n">
        <v>17.79</v>
      </c>
      <c r="K382" t="inlineStr">
        <is>
          <t>BHD</t>
        </is>
      </c>
      <c r="L382" s="5">
        <f>IF(AND(ISNUMBER(I382),I382&gt;0),J382/I382,"")</f>
        <v/>
      </c>
      <c r="M382" s="5">
        <f>IF(L382="","",L382/IF(K382="SAR",Inputs!$B$1,Inputs!$B$2))</f>
        <v/>
      </c>
      <c r="N382" t="inlineStr">
        <is>
          <t>Originator</t>
        </is>
      </c>
      <c r="O382" t="inlineStr">
        <is>
          <t>BOEHRINGER INGELHEIM INTERNATIONAL GMBH, GERMANY.</t>
        </is>
      </c>
      <c r="P382" t="inlineStr">
        <is>
          <t>DRN-08957/19</t>
        </is>
      </c>
    </row>
    <row r="383">
      <c r="A383" t="inlineStr">
        <is>
          <t>Bahrain</t>
        </is>
      </c>
      <c r="B383" t="inlineStr">
        <is>
          <t>A10BK</t>
        </is>
      </c>
      <c r="C383" t="inlineStr">
        <is>
          <t>SGLT2 inhibitors</t>
        </is>
      </c>
      <c r="D383" t="inlineStr">
        <is>
          <t>EMPAGLIFLOZIN</t>
        </is>
      </c>
      <c r="E383" t="inlineStr">
        <is>
          <t>SYNJARDY</t>
        </is>
      </c>
      <c r="F383" t="inlineStr">
        <is>
          <t>SYNJARDY</t>
        </is>
      </c>
      <c r="G383" t="inlineStr">
        <is>
          <t>12.5/1000</t>
        </is>
      </c>
      <c r="H383" t="inlineStr">
        <is>
          <t>FILM COATED TABLET</t>
        </is>
      </c>
      <c r="I383" t="n">
        <v>60</v>
      </c>
      <c r="J383" t="n">
        <v>18.4</v>
      </c>
      <c r="K383" t="inlineStr">
        <is>
          <t>BHD</t>
        </is>
      </c>
      <c r="L383" s="5">
        <f>IF(AND(ISNUMBER(I383),I383&gt;0),J383/I383,"")</f>
        <v/>
      </c>
      <c r="M383" s="5">
        <f>IF(L383="","",L383/IF(K383="SAR",Inputs!$B$1,Inputs!$B$2))</f>
        <v/>
      </c>
      <c r="N383" t="inlineStr">
        <is>
          <t>Originator</t>
        </is>
      </c>
      <c r="O383" t="inlineStr">
        <is>
          <t>BOEHRINGER INGELHEIM INTERNATIONAL GMBH, GERMANY.</t>
        </is>
      </c>
      <c r="P383" t="inlineStr">
        <is>
          <t>DRN-08958/19</t>
        </is>
      </c>
    </row>
    <row r="384">
      <c r="A384" t="inlineStr">
        <is>
          <t>Bahrain</t>
        </is>
      </c>
      <c r="B384" t="inlineStr">
        <is>
          <t>A10BD</t>
        </is>
      </c>
      <c r="C384" t="inlineStr">
        <is>
          <t>Diabetes combinations</t>
        </is>
      </c>
      <c r="D384" t="inlineStr">
        <is>
          <t>ALOGLIPTIN</t>
        </is>
      </c>
      <c r="E384" t="inlineStr">
        <is>
          <t>VIPIDIA</t>
        </is>
      </c>
      <c r="F384" t="inlineStr">
        <is>
          <t>VIPIDIA</t>
        </is>
      </c>
      <c r="G384" t="inlineStr">
        <is>
          <t>12.5</t>
        </is>
      </c>
      <c r="H384" t="inlineStr">
        <is>
          <t>FILM COATED TABLET</t>
        </is>
      </c>
      <c r="I384" t="n">
        <v>28</v>
      </c>
      <c r="J384" t="n">
        <v>5.2</v>
      </c>
      <c r="K384" t="inlineStr">
        <is>
          <t>BHD</t>
        </is>
      </c>
      <c r="L384" s="5">
        <f>IF(AND(ISNUMBER(I384),I384&gt;0),J384/I384,"")</f>
        <v/>
      </c>
      <c r="M384" s="5">
        <f>IF(L384="","",L384/IF(K384="SAR",Inputs!$B$1,Inputs!$B$2))</f>
        <v/>
      </c>
      <c r="N384" t="inlineStr">
        <is>
          <t>Originator</t>
        </is>
      </c>
      <c r="O384" t="inlineStr">
        <is>
          <t>THE ARAB PHARMACEUTICAL MANUFACTURING PSC (APM), JORDAN.</t>
        </is>
      </c>
      <c r="P384" t="inlineStr">
        <is>
          <t>DRN-08993/19</t>
        </is>
      </c>
    </row>
    <row r="385">
      <c r="A385" t="inlineStr">
        <is>
          <t>Bahrain</t>
        </is>
      </c>
      <c r="B385" t="inlineStr">
        <is>
          <t>A10BD</t>
        </is>
      </c>
      <c r="C385" t="inlineStr">
        <is>
          <t>Diabetes combinations</t>
        </is>
      </c>
      <c r="D385" t="inlineStr">
        <is>
          <t>ALOGLIPTIN</t>
        </is>
      </c>
      <c r="E385" t="inlineStr">
        <is>
          <t>VIPIDIA</t>
        </is>
      </c>
      <c r="F385" t="inlineStr">
        <is>
          <t>VIPIDIA</t>
        </is>
      </c>
      <c r="G385" t="inlineStr">
        <is>
          <t>25</t>
        </is>
      </c>
      <c r="H385" t="inlineStr">
        <is>
          <t>FILM COATED TABLET</t>
        </is>
      </c>
      <c r="I385" t="n">
        <v>28</v>
      </c>
      <c r="J385" t="n">
        <v>11.35</v>
      </c>
      <c r="K385" t="inlineStr">
        <is>
          <t>BHD</t>
        </is>
      </c>
      <c r="L385" s="5">
        <f>IF(AND(ISNUMBER(I385),I385&gt;0),J385/I385,"")</f>
        <v/>
      </c>
      <c r="M385" s="5">
        <f>IF(L385="","",L385/IF(K385="SAR",Inputs!$B$1,Inputs!$B$2))</f>
        <v/>
      </c>
      <c r="N385" t="inlineStr">
        <is>
          <t>Originator</t>
        </is>
      </c>
      <c r="O385" t="inlineStr">
        <is>
          <t>THE ARAB PHARMACEUTICAL MANUFACTURING PSC (APM), JORDAN.</t>
        </is>
      </c>
      <c r="P385" t="inlineStr">
        <is>
          <t>DRN-08994/19</t>
        </is>
      </c>
    </row>
    <row r="386">
      <c r="A386" t="inlineStr">
        <is>
          <t>Bahrain</t>
        </is>
      </c>
      <c r="B386" t="inlineStr">
        <is>
          <t>J07BH</t>
        </is>
      </c>
      <c r="C386" t="inlineStr">
        <is>
          <t>Rotavirus vaccines</t>
        </is>
      </c>
      <c r="D386" t="inlineStr">
        <is>
          <t>ROTAVIRUS</t>
        </is>
      </c>
      <c r="E386" t="inlineStr">
        <is>
          <t>ROTASIIL</t>
        </is>
      </c>
      <c r="F386" t="inlineStr">
        <is>
          <t>ROTASIIL</t>
        </is>
      </c>
      <c r="G386" t="inlineStr">
        <is>
          <t>nan</t>
        </is>
      </c>
      <c r="H386" t="inlineStr">
        <is>
          <t>POWDER FOR ORAL SOLUTION</t>
        </is>
      </c>
      <c r="I386" t="n">
        <v>1</v>
      </c>
      <c r="J386" t="n">
        <v>5.09</v>
      </c>
      <c r="K386" t="inlineStr">
        <is>
          <t>BHD</t>
        </is>
      </c>
      <c r="L386" s="5">
        <f>IF(AND(ISNUMBER(I386),I386&gt;0),J386/I386,"")</f>
        <v/>
      </c>
      <c r="M386" s="5">
        <f>IF(L386="","",L386/IF(K386="SAR",Inputs!$B$1,Inputs!$B$2))</f>
        <v/>
      </c>
      <c r="N386" t="inlineStr">
        <is>
          <t>Generic or other</t>
        </is>
      </c>
      <c r="O386" t="inlineStr">
        <is>
          <t>SERUM INSTITUTE OF INDIA PVT LTD, INDIA.</t>
        </is>
      </c>
      <c r="P386" t="inlineStr">
        <is>
          <t>DRN-09009/19</t>
        </is>
      </c>
    </row>
    <row r="387">
      <c r="A387" t="inlineStr">
        <is>
          <t>Bahrain</t>
        </is>
      </c>
      <c r="B387" t="inlineStr">
        <is>
          <t>J07BH</t>
        </is>
      </c>
      <c r="C387" t="inlineStr">
        <is>
          <t>Rotavirus vaccines</t>
        </is>
      </c>
      <c r="D387" t="inlineStr">
        <is>
          <t>ROTAVIRUS</t>
        </is>
      </c>
      <c r="E387" t="inlineStr">
        <is>
          <t>ROTASIIL</t>
        </is>
      </c>
      <c r="F387" t="inlineStr">
        <is>
          <t>ROTASIIL</t>
        </is>
      </c>
      <c r="G387" t="inlineStr">
        <is>
          <t>nan</t>
        </is>
      </c>
      <c r="H387" t="inlineStr">
        <is>
          <t>ORAL SOLUTION</t>
        </is>
      </c>
      <c r="I387" t="n">
        <v>50</v>
      </c>
      <c r="J387" t="n">
        <v>188.5</v>
      </c>
      <c r="K387" t="inlineStr">
        <is>
          <t>BHD</t>
        </is>
      </c>
      <c r="L387" s="5">
        <f>IF(AND(ISNUMBER(I387),I387&gt;0),J387/I387,"")</f>
        <v/>
      </c>
      <c r="M387" s="5">
        <f>IF(L387="","",L387/IF(K387="SAR",Inputs!$B$1,Inputs!$B$2))</f>
        <v/>
      </c>
      <c r="N387" t="inlineStr">
        <is>
          <t>Generic or other</t>
        </is>
      </c>
      <c r="O387" t="inlineStr">
        <is>
          <t>SERUM INSTITUTE OF INDIA PVT LTD, INDIA.</t>
        </is>
      </c>
      <c r="P387" t="inlineStr">
        <is>
          <t>DRN-09010/19</t>
        </is>
      </c>
    </row>
    <row r="388">
      <c r="A388" t="inlineStr">
        <is>
          <t>Bahrain</t>
        </is>
      </c>
      <c r="B388" t="inlineStr">
        <is>
          <t>J07AL</t>
        </is>
      </c>
      <c r="C388" t="inlineStr">
        <is>
          <t>Pneumococcal vaccines</t>
        </is>
      </c>
      <c r="D388" t="inlineStr">
        <is>
          <t>Pneumococcal vaccines</t>
        </is>
      </c>
      <c r="E388" t="inlineStr">
        <is>
          <t>PREVENAR 13</t>
        </is>
      </c>
      <c r="F388" t="inlineStr">
        <is>
          <t>PREVENAR</t>
        </is>
      </c>
      <c r="G388" t="inlineStr">
        <is>
          <t>nan</t>
        </is>
      </c>
      <c r="H388" t="inlineStr">
        <is>
          <t>SUSPENSION FOR INJECTION IN PRE-FILLED SYRINGE</t>
        </is>
      </c>
      <c r="I388" t="n">
        <v>10</v>
      </c>
      <c r="J388" t="n">
        <v>285.15</v>
      </c>
      <c r="K388" t="inlineStr">
        <is>
          <t>BHD</t>
        </is>
      </c>
      <c r="L388" s="5">
        <f>IF(AND(ISNUMBER(I388),I388&gt;0),J388/I388,"")</f>
        <v/>
      </c>
      <c r="M388" s="5">
        <f>IF(L388="","",L388/IF(K388="SAR",Inputs!$B$1,Inputs!$B$2))</f>
        <v/>
      </c>
      <c r="N388" t="inlineStr">
        <is>
          <t>Originator</t>
        </is>
      </c>
      <c r="O388" t="inlineStr">
        <is>
          <t>PFIZER EUROPE MA EEIG, BELGIUM.</t>
        </is>
      </c>
      <c r="P388" t="inlineStr">
        <is>
          <t>DRN-09039/19</t>
        </is>
      </c>
    </row>
    <row r="389">
      <c r="A389" t="inlineStr">
        <is>
          <t>Bahrain</t>
        </is>
      </c>
      <c r="B389" t="inlineStr">
        <is>
          <t>J01DI</t>
        </is>
      </c>
      <c r="C389" t="inlineStr">
        <is>
          <t>Other cephalosporins</t>
        </is>
      </c>
      <c r="D389" t="inlineStr">
        <is>
          <t>CEFTOLOZANE</t>
        </is>
      </c>
      <c r="E389" t="inlineStr">
        <is>
          <t>ZERBAXA</t>
        </is>
      </c>
      <c r="F389" t="inlineStr">
        <is>
          <t>ZERBAXA</t>
        </is>
      </c>
      <c r="G389" t="inlineStr">
        <is>
          <t>1/0.5</t>
        </is>
      </c>
      <c r="H389" t="inlineStr">
        <is>
          <t>POWDER FOR CONCENTRATE FOR SOLUTION FOR INFUSION</t>
        </is>
      </c>
      <c r="I389" t="n">
        <v>10</v>
      </c>
      <c r="J389" t="n">
        <v>402.37</v>
      </c>
      <c r="K389" t="inlineStr">
        <is>
          <t>BHD</t>
        </is>
      </c>
      <c r="L389" s="5">
        <f>IF(AND(ISNUMBER(I389),I389&gt;0),J389/I389,"")</f>
        <v/>
      </c>
      <c r="M389" s="5">
        <f>IF(L389="","",L389/IF(K389="SAR",Inputs!$B$1,Inputs!$B$2))</f>
        <v/>
      </c>
      <c r="N389" t="inlineStr">
        <is>
          <t>Originator</t>
        </is>
      </c>
      <c r="O389" t="inlineStr">
        <is>
          <t>MERCK CANADA INC, CANADA.</t>
        </is>
      </c>
      <c r="P389" t="inlineStr">
        <is>
          <t>DRN-09104/19</t>
        </is>
      </c>
    </row>
    <row r="390">
      <c r="A390" t="inlineStr">
        <is>
          <t>Bahrain</t>
        </is>
      </c>
      <c r="B390" t="inlineStr">
        <is>
          <t>J05AX</t>
        </is>
      </c>
      <c r="C390" t="inlineStr">
        <is>
          <t>Other antivirals</t>
        </is>
      </c>
      <c r="D390" t="inlineStr">
        <is>
          <t>DOLUTEGRAVIR</t>
        </is>
      </c>
      <c r="E390" t="inlineStr">
        <is>
          <t>TRIUMEQ</t>
        </is>
      </c>
      <c r="F390" t="inlineStr">
        <is>
          <t>TRIUMEQ</t>
        </is>
      </c>
      <c r="G390" t="inlineStr">
        <is>
          <t>50/600/300</t>
        </is>
      </c>
      <c r="H390" t="inlineStr">
        <is>
          <t>FILM COATED TABLET</t>
        </is>
      </c>
      <c r="I390" t="n">
        <v>30</v>
      </c>
      <c r="J390" t="n">
        <v>361.05</v>
      </c>
      <c r="K390" t="inlineStr">
        <is>
          <t>BHD</t>
        </is>
      </c>
      <c r="L390" s="5">
        <f>IF(AND(ISNUMBER(I390),I390&gt;0),J390/I390,"")</f>
        <v/>
      </c>
      <c r="M390" s="5">
        <f>IF(L390="","",L390/IF(K390="SAR",Inputs!$B$1,Inputs!$B$2))</f>
        <v/>
      </c>
      <c r="N390" t="inlineStr">
        <is>
          <t>Originator</t>
        </is>
      </c>
      <c r="O390" t="inlineStr">
        <is>
          <t>VIIV HEALTHCARE UK LIMITED, UK.</t>
        </is>
      </c>
      <c r="P390" t="inlineStr">
        <is>
          <t>DRN-09115/19</t>
        </is>
      </c>
    </row>
    <row r="391">
      <c r="A391" t="inlineStr">
        <is>
          <t>Bahrain</t>
        </is>
      </c>
      <c r="B391" t="inlineStr">
        <is>
          <t>J01DD</t>
        </is>
      </c>
      <c r="C391" t="inlineStr"/>
      <c r="D391" t="inlineStr">
        <is>
          <t>AVIBACTAM</t>
        </is>
      </c>
      <c r="E391" t="inlineStr">
        <is>
          <t>ZAVICEFTA</t>
        </is>
      </c>
      <c r="F391" t="inlineStr">
        <is>
          <t>ZAVICEFTA</t>
        </is>
      </c>
      <c r="G391" t="inlineStr">
        <is>
          <t>2/0.5</t>
        </is>
      </c>
      <c r="H391" t="inlineStr">
        <is>
          <t>POWDER FOR CONCENTRATE FOR SOLUTION FOR INFUSION</t>
        </is>
      </c>
      <c r="I391" t="n">
        <v>10</v>
      </c>
      <c r="J391" t="n">
        <v>486.5</v>
      </c>
      <c r="K391" t="inlineStr">
        <is>
          <t>BHD</t>
        </is>
      </c>
      <c r="L391" s="5">
        <f>IF(AND(ISNUMBER(I391),I391&gt;0),J391/I391,"")</f>
        <v/>
      </c>
      <c r="M391" s="5">
        <f>IF(L391="","",L391/IF(K391="SAR",Inputs!$B$1,Inputs!$B$2))</f>
        <v/>
      </c>
      <c r="N391" t="inlineStr">
        <is>
          <t>Originator</t>
        </is>
      </c>
      <c r="O391" t="inlineStr">
        <is>
          <t>PFIZER IRELAND PHARMACEUTICALS UNLIMITED COMPANY</t>
        </is>
      </c>
      <c r="P391" t="inlineStr">
        <is>
          <t>DRN-09123/19</t>
        </is>
      </c>
    </row>
    <row r="392">
      <c r="A392" t="inlineStr">
        <is>
          <t>Bahrain</t>
        </is>
      </c>
      <c r="B392" t="inlineStr">
        <is>
          <t>J07BC</t>
        </is>
      </c>
      <c r="C392" t="inlineStr">
        <is>
          <t>Hepatitis B vaccines</t>
        </is>
      </c>
      <c r="D392" t="inlineStr">
        <is>
          <t>Hepatitis B vaccines</t>
        </is>
      </c>
      <c r="E392" t="inlineStr">
        <is>
          <t>ENGERIX-B JUNIOR</t>
        </is>
      </c>
      <c r="F392" t="inlineStr">
        <is>
          <t>ENGERIX</t>
        </is>
      </c>
      <c r="G392" t="inlineStr">
        <is>
          <t>10</t>
        </is>
      </c>
      <c r="H392" t="inlineStr">
        <is>
          <t>SUSPENSION FOR INJECTION</t>
        </is>
      </c>
      <c r="I392" t="n">
        <v>100</v>
      </c>
      <c r="J392" t="n">
        <v>377</v>
      </c>
      <c r="K392" t="inlineStr">
        <is>
          <t>BHD</t>
        </is>
      </c>
      <c r="L392" s="5">
        <f>IF(AND(ISNUMBER(I392),I392&gt;0),J392/I392,"")</f>
        <v/>
      </c>
      <c r="M392" s="5">
        <f>IF(L392="","",L392/IF(K392="SAR",Inputs!$B$1,Inputs!$B$2))</f>
        <v/>
      </c>
      <c r="N392" t="inlineStr">
        <is>
          <t>Originator</t>
        </is>
      </c>
      <c r="O392" t="inlineStr">
        <is>
          <t>GLAXOSMITHKLINE BIOLOGICALS SA, BELGIUM.</t>
        </is>
      </c>
      <c r="P392" t="inlineStr">
        <is>
          <t>DRN-09134/19</t>
        </is>
      </c>
    </row>
    <row r="393">
      <c r="A393" t="inlineStr">
        <is>
          <t>Bahrain</t>
        </is>
      </c>
      <c r="B393" t="inlineStr">
        <is>
          <t>J07BC</t>
        </is>
      </c>
      <c r="C393" t="inlineStr">
        <is>
          <t>Hepatitis B vaccines</t>
        </is>
      </c>
      <c r="D393" t="inlineStr">
        <is>
          <t>Hepatitis B vaccines</t>
        </is>
      </c>
      <c r="E393" t="inlineStr">
        <is>
          <t>ENGERIX-B</t>
        </is>
      </c>
      <c r="F393" t="inlineStr">
        <is>
          <t>ENGERIX</t>
        </is>
      </c>
      <c r="G393" t="inlineStr">
        <is>
          <t>20</t>
        </is>
      </c>
      <c r="H393" t="inlineStr">
        <is>
          <t>SUSPENSION FOR INJECTION</t>
        </is>
      </c>
      <c r="I393" t="n">
        <v>100</v>
      </c>
      <c r="J393" t="n">
        <v>565.5</v>
      </c>
      <c r="K393" t="inlineStr">
        <is>
          <t>BHD</t>
        </is>
      </c>
      <c r="L393" s="5">
        <f>IF(AND(ISNUMBER(I393),I393&gt;0),J393/I393,"")</f>
        <v/>
      </c>
      <c r="M393" s="5">
        <f>IF(L393="","",L393/IF(K393="SAR",Inputs!$B$1,Inputs!$B$2))</f>
        <v/>
      </c>
      <c r="N393" t="inlineStr">
        <is>
          <t>Originator</t>
        </is>
      </c>
      <c r="O393" t="inlineStr">
        <is>
          <t>GLAXOSMITHKLINE BIOLOGICALS SA, BELGIUM.</t>
        </is>
      </c>
      <c r="P393" t="inlineStr">
        <is>
          <t>DRN-09135/19</t>
        </is>
      </c>
    </row>
    <row r="394">
      <c r="A394" t="inlineStr">
        <is>
          <t>Bahrain</t>
        </is>
      </c>
      <c r="B394" t="inlineStr">
        <is>
          <t>J07BD</t>
        </is>
      </c>
      <c r="C394" t="inlineStr">
        <is>
          <t>Measles, mumps and rubella vaccines</t>
        </is>
      </c>
      <c r="D394" t="inlineStr">
        <is>
          <t>Measles, mumps and rubella vaccines</t>
        </is>
      </c>
      <c r="E394" t="inlineStr">
        <is>
          <t xml:space="preserve">PRIORIX </t>
        </is>
      </c>
      <c r="F394" t="inlineStr">
        <is>
          <t>PRIORIX</t>
        </is>
      </c>
      <c r="G394" t="inlineStr">
        <is>
          <t>nan</t>
        </is>
      </c>
      <c r="H394" t="inlineStr">
        <is>
          <t>POWDER AND SOLVENT FOR SOLUTION FOR INJECTION</t>
        </is>
      </c>
      <c r="I394" t="n">
        <v>1</v>
      </c>
      <c r="J394" t="n">
        <v>5.1</v>
      </c>
      <c r="K394" t="inlineStr">
        <is>
          <t>BHD</t>
        </is>
      </c>
      <c r="L394" s="5">
        <f>IF(AND(ISNUMBER(I394),I394&gt;0),J394/I394,"")</f>
        <v/>
      </c>
      <c r="M394" s="5">
        <f>IF(L394="","",L394/IF(K394="SAR",Inputs!$B$1,Inputs!$B$2))</f>
        <v/>
      </c>
      <c r="N394" t="inlineStr">
        <is>
          <t>Originator</t>
        </is>
      </c>
      <c r="O394" t="inlineStr">
        <is>
          <t>GLAXOSMITHKLINE BIOLOGICALS SA, BELGIUM.</t>
        </is>
      </c>
      <c r="P394" t="inlineStr">
        <is>
          <t>DRN-09379/19</t>
        </is>
      </c>
    </row>
    <row r="395">
      <c r="A395" t="inlineStr">
        <is>
          <t>Bahrain</t>
        </is>
      </c>
      <c r="B395" t="inlineStr">
        <is>
          <t>L01XC</t>
        </is>
      </c>
      <c r="C395" t="inlineStr"/>
      <c r="D395" t="inlineStr">
        <is>
          <t>ATEZOLIZUMAB</t>
        </is>
      </c>
      <c r="E395" t="inlineStr">
        <is>
          <t>TECENTRIQ</t>
        </is>
      </c>
      <c r="F395" t="inlineStr">
        <is>
          <t>TECENTRIQ</t>
        </is>
      </c>
      <c r="G395" t="inlineStr">
        <is>
          <t>1200</t>
        </is>
      </c>
      <c r="H395" t="inlineStr">
        <is>
          <t>CONCENTRATE FOR SOLUTION FOR INFUSION</t>
        </is>
      </c>
      <c r="I395" t="n">
        <v>1</v>
      </c>
      <c r="J395" t="n">
        <v>3016.66</v>
      </c>
      <c r="K395" t="inlineStr">
        <is>
          <t>BHD</t>
        </is>
      </c>
      <c r="L395" s="5">
        <f>IF(AND(ISNUMBER(I395),I395&gt;0),J395/I395,"")</f>
        <v/>
      </c>
      <c r="M395" s="5">
        <f>IF(L395="","",L395/IF(K395="SAR",Inputs!$B$1,Inputs!$B$2))</f>
        <v/>
      </c>
      <c r="N395" t="inlineStr">
        <is>
          <t>Originator</t>
        </is>
      </c>
      <c r="O395" t="inlineStr">
        <is>
          <t>F. HOFFMANN LA ROCHE LTD, SWITZERLAND.</t>
        </is>
      </c>
      <c r="P395" t="inlineStr">
        <is>
          <t>DRN-09395/19</t>
        </is>
      </c>
    </row>
    <row r="396">
      <c r="A396" t="inlineStr">
        <is>
          <t>Bahrain</t>
        </is>
      </c>
      <c r="B396" t="inlineStr">
        <is>
          <t>A10BK</t>
        </is>
      </c>
      <c r="C396" t="inlineStr">
        <is>
          <t>SGLT2 inhibitors</t>
        </is>
      </c>
      <c r="D396" t="inlineStr">
        <is>
          <t>DAPAGLIFLOZIN</t>
        </is>
      </c>
      <c r="E396" t="inlineStr">
        <is>
          <t>XIGDUO XR</t>
        </is>
      </c>
      <c r="F396" t="inlineStr">
        <is>
          <t>XIGDUO XR</t>
        </is>
      </c>
      <c r="G396" t="inlineStr">
        <is>
          <t>5/500</t>
        </is>
      </c>
      <c r="H396" t="inlineStr">
        <is>
          <t>TABLET</t>
        </is>
      </c>
      <c r="I396" t="n">
        <v>30</v>
      </c>
      <c r="J396" t="n">
        <v>15.5</v>
      </c>
      <c r="K396" t="inlineStr">
        <is>
          <t>BHD</t>
        </is>
      </c>
      <c r="L396" s="5">
        <f>IF(AND(ISNUMBER(I396),I396&gt;0),J396/I396,"")</f>
        <v/>
      </c>
      <c r="M396" s="5">
        <f>IF(L396="","",L396/IF(K396="SAR",Inputs!$B$1,Inputs!$B$2))</f>
        <v/>
      </c>
      <c r="N396" t="inlineStr">
        <is>
          <t>Originator</t>
        </is>
      </c>
      <c r="O396" t="inlineStr">
        <is>
          <t>ASTRAZENECA AB, SWEDEN.</t>
        </is>
      </c>
      <c r="P396" t="inlineStr">
        <is>
          <t>DRN-09482/20</t>
        </is>
      </c>
    </row>
    <row r="397">
      <c r="A397" t="inlineStr">
        <is>
          <t>Bahrain</t>
        </is>
      </c>
      <c r="B397" t="inlineStr">
        <is>
          <t>A10BK</t>
        </is>
      </c>
      <c r="C397" t="inlineStr">
        <is>
          <t>SGLT2 inhibitors</t>
        </is>
      </c>
      <c r="D397" t="inlineStr">
        <is>
          <t>DAPAGLIFLOZIN</t>
        </is>
      </c>
      <c r="E397" t="inlineStr">
        <is>
          <t>XIGDUO XR</t>
        </is>
      </c>
      <c r="F397" t="inlineStr">
        <is>
          <t>XIGDUO XR</t>
        </is>
      </c>
      <c r="G397" t="inlineStr">
        <is>
          <t>5/1000</t>
        </is>
      </c>
      <c r="H397" t="inlineStr">
        <is>
          <t>TABLET</t>
        </is>
      </c>
      <c r="I397" t="n">
        <v>60</v>
      </c>
      <c r="J397" t="n">
        <v>17.3</v>
      </c>
      <c r="K397" t="inlineStr">
        <is>
          <t>BHD</t>
        </is>
      </c>
      <c r="L397" s="5">
        <f>IF(AND(ISNUMBER(I397),I397&gt;0),J397/I397,"")</f>
        <v/>
      </c>
      <c r="M397" s="5">
        <f>IF(L397="","",L397/IF(K397="SAR",Inputs!$B$1,Inputs!$B$2))</f>
        <v/>
      </c>
      <c r="N397" t="inlineStr">
        <is>
          <t>Originator</t>
        </is>
      </c>
      <c r="O397" t="inlineStr">
        <is>
          <t>ASTRAZENECA AB, SWEDEN.</t>
        </is>
      </c>
      <c r="P397" t="inlineStr">
        <is>
          <t>DRN-09483/20</t>
        </is>
      </c>
    </row>
    <row r="398">
      <c r="A398" t="inlineStr">
        <is>
          <t>Bahrain</t>
        </is>
      </c>
      <c r="B398" t="inlineStr">
        <is>
          <t>A10BK</t>
        </is>
      </c>
      <c r="C398" t="inlineStr">
        <is>
          <t>SGLT2 inhibitors</t>
        </is>
      </c>
      <c r="D398" t="inlineStr">
        <is>
          <t>DAPAGLIFLOZIN</t>
        </is>
      </c>
      <c r="E398" t="inlineStr">
        <is>
          <t>XIGDUO XR</t>
        </is>
      </c>
      <c r="F398" t="inlineStr">
        <is>
          <t>XIGDUO XR</t>
        </is>
      </c>
      <c r="G398" t="inlineStr">
        <is>
          <t>10/500</t>
        </is>
      </c>
      <c r="H398" t="inlineStr">
        <is>
          <t>TABLET</t>
        </is>
      </c>
      <c r="I398" t="n">
        <v>30</v>
      </c>
      <c r="J398" t="n">
        <v>17.51</v>
      </c>
      <c r="K398" t="inlineStr">
        <is>
          <t>BHD</t>
        </is>
      </c>
      <c r="L398" s="5">
        <f>IF(AND(ISNUMBER(I398),I398&gt;0),J398/I398,"")</f>
        <v/>
      </c>
      <c r="M398" s="5">
        <f>IF(L398="","",L398/IF(K398="SAR",Inputs!$B$1,Inputs!$B$2))</f>
        <v/>
      </c>
      <c r="N398" t="inlineStr">
        <is>
          <t>Originator</t>
        </is>
      </c>
      <c r="O398" t="inlineStr">
        <is>
          <t>ASTRAZENECA AB, SWEDEN.</t>
        </is>
      </c>
      <c r="P398" t="inlineStr">
        <is>
          <t>DRN-09484/20</t>
        </is>
      </c>
    </row>
    <row r="399">
      <c r="A399" t="inlineStr">
        <is>
          <t>Bahrain</t>
        </is>
      </c>
      <c r="B399" t="inlineStr">
        <is>
          <t>A10BK</t>
        </is>
      </c>
      <c r="C399" t="inlineStr">
        <is>
          <t>SGLT2 inhibitors</t>
        </is>
      </c>
      <c r="D399" t="inlineStr">
        <is>
          <t>DAPAGLIFLOZIN</t>
        </is>
      </c>
      <c r="E399" t="inlineStr">
        <is>
          <t>XIGDUO XR</t>
        </is>
      </c>
      <c r="F399" t="inlineStr">
        <is>
          <t>XIGDUO XR</t>
        </is>
      </c>
      <c r="G399" t="inlineStr">
        <is>
          <t>10/1000</t>
        </is>
      </c>
      <c r="H399" t="inlineStr">
        <is>
          <t>TABLET</t>
        </is>
      </c>
      <c r="I399" t="n">
        <v>30</v>
      </c>
      <c r="J399" t="n">
        <v>17.51</v>
      </c>
      <c r="K399" t="inlineStr">
        <is>
          <t>BHD</t>
        </is>
      </c>
      <c r="L399" s="5">
        <f>IF(AND(ISNUMBER(I399),I399&gt;0),J399/I399,"")</f>
        <v/>
      </c>
      <c r="M399" s="5">
        <f>IF(L399="","",L399/IF(K399="SAR",Inputs!$B$1,Inputs!$B$2))</f>
        <v/>
      </c>
      <c r="N399" t="inlineStr">
        <is>
          <t>Originator</t>
        </is>
      </c>
      <c r="O399" t="inlineStr">
        <is>
          <t>ASTRAZENECA AB, SWEDEN.</t>
        </is>
      </c>
      <c r="P399" t="inlineStr">
        <is>
          <t>DRN-09485/20</t>
        </is>
      </c>
    </row>
    <row r="400">
      <c r="A400" t="inlineStr">
        <is>
          <t>Bahrain</t>
        </is>
      </c>
      <c r="B400" t="inlineStr">
        <is>
          <t>L01XC</t>
        </is>
      </c>
      <c r="C400" t="inlineStr"/>
      <c r="D400" t="inlineStr">
        <is>
          <t>DURVALUMAB</t>
        </is>
      </c>
      <c r="E400" t="inlineStr">
        <is>
          <t>IMFINZI</t>
        </is>
      </c>
      <c r="F400" t="inlineStr">
        <is>
          <t>IMFINZI</t>
        </is>
      </c>
      <c r="G400" t="inlineStr">
        <is>
          <t>120</t>
        </is>
      </c>
      <c r="H400" t="inlineStr">
        <is>
          <t>SOLUTION FOR INJECTION</t>
        </is>
      </c>
      <c r="I400" t="n">
        <v>1</v>
      </c>
      <c r="J400" t="n">
        <v>289.5</v>
      </c>
      <c r="K400" t="inlineStr">
        <is>
          <t>BHD</t>
        </is>
      </c>
      <c r="L400" s="5">
        <f>IF(AND(ISNUMBER(I400),I400&gt;0),J400/I400,"")</f>
        <v/>
      </c>
      <c r="M400" s="5">
        <f>IF(L400="","",L400/IF(K400="SAR",Inputs!$B$1,Inputs!$B$2))</f>
        <v/>
      </c>
      <c r="N400" t="inlineStr">
        <is>
          <t>Originator</t>
        </is>
      </c>
      <c r="O400" t="inlineStr">
        <is>
          <t>ASTRAZENECA UK LIMITED (CAMBRIDGE), UK.</t>
        </is>
      </c>
      <c r="P400" t="inlineStr">
        <is>
          <t>DRN-09636/21</t>
        </is>
      </c>
    </row>
    <row r="401">
      <c r="A401" t="inlineStr">
        <is>
          <t>Bahrain</t>
        </is>
      </c>
      <c r="B401" t="inlineStr">
        <is>
          <t>L01XC</t>
        </is>
      </c>
      <c r="C401" t="inlineStr"/>
      <c r="D401" t="inlineStr">
        <is>
          <t>DURVALUMAB</t>
        </is>
      </c>
      <c r="E401" t="inlineStr">
        <is>
          <t>IMFINZI</t>
        </is>
      </c>
      <c r="F401" t="inlineStr">
        <is>
          <t>IMFINZI</t>
        </is>
      </c>
      <c r="G401" t="inlineStr">
        <is>
          <t>500</t>
        </is>
      </c>
      <c r="H401" t="inlineStr">
        <is>
          <t>SOLUTION FOR INJECTION</t>
        </is>
      </c>
      <c r="I401" t="n">
        <v>1</v>
      </c>
      <c r="J401" t="n">
        <v>1206.24</v>
      </c>
      <c r="K401" t="inlineStr">
        <is>
          <t>BHD</t>
        </is>
      </c>
      <c r="L401" s="5">
        <f>IF(AND(ISNUMBER(I401),I401&gt;0),J401/I401,"")</f>
        <v/>
      </c>
      <c r="M401" s="5">
        <f>IF(L401="","",L401/IF(K401="SAR",Inputs!$B$1,Inputs!$B$2))</f>
        <v/>
      </c>
      <c r="N401" t="inlineStr">
        <is>
          <t>Originator</t>
        </is>
      </c>
      <c r="O401" t="inlineStr">
        <is>
          <t>ASTRAZENECA UK LIMITED (CAMBRIDGE), UK.</t>
        </is>
      </c>
      <c r="P401" t="inlineStr">
        <is>
          <t>DRN-09637/21</t>
        </is>
      </c>
    </row>
    <row r="402">
      <c r="A402" t="inlineStr">
        <is>
          <t>Bahrain</t>
        </is>
      </c>
      <c r="B402" t="inlineStr">
        <is>
          <t>A10BH</t>
        </is>
      </c>
      <c r="C402" t="inlineStr">
        <is>
          <t>DPP-4 inhibitors</t>
        </is>
      </c>
      <c r="D402" t="inlineStr">
        <is>
          <t>VILDAGLIPTIN</t>
        </is>
      </c>
      <c r="E402" t="inlineStr">
        <is>
          <t>GLIPTUS</t>
        </is>
      </c>
      <c r="F402" t="inlineStr">
        <is>
          <t>GLIPTUS</t>
        </is>
      </c>
      <c r="G402" t="inlineStr">
        <is>
          <t>50</t>
        </is>
      </c>
      <c r="H402" t="inlineStr">
        <is>
          <t>TABLET</t>
        </is>
      </c>
      <c r="I402" t="n">
        <v>30</v>
      </c>
      <c r="J402" t="n">
        <v>4.69</v>
      </c>
      <c r="K402" t="inlineStr">
        <is>
          <t>BHD</t>
        </is>
      </c>
      <c r="L402" s="5">
        <f>IF(AND(ISNUMBER(I402),I402&gt;0),J402/I402,"")</f>
        <v/>
      </c>
      <c r="M402" s="5">
        <f>IF(L402="","",L402/IF(K402="SAR",Inputs!$B$1,Inputs!$B$2))</f>
        <v/>
      </c>
      <c r="N402" t="inlineStr">
        <is>
          <t>Generic or other</t>
        </is>
      </c>
      <c r="O402" t="inlineStr">
        <is>
          <t>EVA PHARMA FOR PHARMACEUTICALS &amp; MEDICAL APPLIANCES, EGYPT.</t>
        </is>
      </c>
      <c r="P402" t="inlineStr">
        <is>
          <t>DRN-09639/21</t>
        </is>
      </c>
    </row>
    <row r="403">
      <c r="A403" t="inlineStr">
        <is>
          <t>Bahrain</t>
        </is>
      </c>
      <c r="B403" t="inlineStr">
        <is>
          <t>J05AG</t>
        </is>
      </c>
      <c r="C403" t="inlineStr">
        <is>
          <t>HIV NNRTIs</t>
        </is>
      </c>
      <c r="D403" t="inlineStr">
        <is>
          <t>DORAVIRINE</t>
        </is>
      </c>
      <c r="E403" t="inlineStr">
        <is>
          <t>DELSTRIGO</t>
        </is>
      </c>
      <c r="F403" t="inlineStr">
        <is>
          <t>DELSTRIGO</t>
        </is>
      </c>
      <c r="G403" t="inlineStr">
        <is>
          <t>100/300/300</t>
        </is>
      </c>
      <c r="H403" t="inlineStr">
        <is>
          <t>FILM COATED TABLET</t>
        </is>
      </c>
      <c r="I403" t="n">
        <v>30</v>
      </c>
      <c r="J403" t="n">
        <v>250.7</v>
      </c>
      <c r="K403" t="inlineStr">
        <is>
          <t>BHD</t>
        </is>
      </c>
      <c r="L403" s="5">
        <f>IF(AND(ISNUMBER(I403),I403&gt;0),J403/I403,"")</f>
        <v/>
      </c>
      <c r="M403" s="5">
        <f>IF(L403="","",L403/IF(K403="SAR",Inputs!$B$1,Inputs!$B$2))</f>
        <v/>
      </c>
      <c r="N403" t="inlineStr">
        <is>
          <t>MSD</t>
        </is>
      </c>
      <c r="O403" t="inlineStr">
        <is>
          <t>MERCK SHARP &amp; DOHME BV, THE NETHERLANDS.</t>
        </is>
      </c>
      <c r="P403" t="inlineStr">
        <is>
          <t>DRN-09806/21</t>
        </is>
      </c>
    </row>
    <row r="404">
      <c r="A404" t="inlineStr">
        <is>
          <t>Bahrain</t>
        </is>
      </c>
      <c r="B404" t="inlineStr">
        <is>
          <t>J05AX</t>
        </is>
      </c>
      <c r="C404" t="inlineStr">
        <is>
          <t>Other antivirals</t>
        </is>
      </c>
      <c r="D404" t="inlineStr">
        <is>
          <t>DOLUTEGRAVIR</t>
        </is>
      </c>
      <c r="E404" t="inlineStr">
        <is>
          <t>DOVATO</t>
        </is>
      </c>
      <c r="F404" t="inlineStr">
        <is>
          <t>DOVATO</t>
        </is>
      </c>
      <c r="G404" t="inlineStr">
        <is>
          <t>50/300</t>
        </is>
      </c>
      <c r="H404" t="inlineStr">
        <is>
          <t>FILM COATED TABLET</t>
        </is>
      </c>
      <c r="I404" t="n">
        <v>30</v>
      </c>
      <c r="J404" t="n">
        <v>299.56</v>
      </c>
      <c r="K404" t="inlineStr">
        <is>
          <t>BHD</t>
        </is>
      </c>
      <c r="L404" s="5">
        <f>IF(AND(ISNUMBER(I404),I404&gt;0),J404/I404,"")</f>
        <v/>
      </c>
      <c r="M404" s="5">
        <f>IF(L404="","",L404/IF(K404="SAR",Inputs!$B$1,Inputs!$B$2))</f>
        <v/>
      </c>
      <c r="N404" t="inlineStr">
        <is>
          <t>Originator</t>
        </is>
      </c>
      <c r="O404" t="inlineStr">
        <is>
          <t>VIIV HEALTHCARE UK LIMITED</t>
        </is>
      </c>
      <c r="P404" t="inlineStr">
        <is>
          <t>DRN-09888/22</t>
        </is>
      </c>
    </row>
    <row r="405">
      <c r="A405" t="inlineStr">
        <is>
          <t>Bahrain</t>
        </is>
      </c>
      <c r="B405" t="inlineStr">
        <is>
          <t>J07BC</t>
        </is>
      </c>
      <c r="C405" t="inlineStr">
        <is>
          <t>Hepatitis B vaccines</t>
        </is>
      </c>
      <c r="D405" t="inlineStr">
        <is>
          <t>Hepatitis B vaccines</t>
        </is>
      </c>
      <c r="E405" t="inlineStr">
        <is>
          <t>ENGERIX-B ADULT</t>
        </is>
      </c>
      <c r="F405" t="inlineStr">
        <is>
          <t>ENGERIX</t>
        </is>
      </c>
      <c r="G405" t="inlineStr">
        <is>
          <t>20</t>
        </is>
      </c>
      <c r="H405" t="inlineStr">
        <is>
          <t>SUSPENSION FOR INJECTION</t>
        </is>
      </c>
      <c r="I405" t="n">
        <v>1</v>
      </c>
      <c r="J405" t="n">
        <v>6.36</v>
      </c>
      <c r="K405" t="inlineStr">
        <is>
          <t>BHD</t>
        </is>
      </c>
      <c r="L405" s="5">
        <f>IF(AND(ISNUMBER(I405),I405&gt;0),J405/I405,"")</f>
        <v/>
      </c>
      <c r="M405" s="5">
        <f>IF(L405="","",L405/IF(K405="SAR",Inputs!$B$1,Inputs!$B$2))</f>
        <v/>
      </c>
      <c r="N405" t="inlineStr">
        <is>
          <t>Originator</t>
        </is>
      </c>
      <c r="O405" t="inlineStr">
        <is>
          <t>GLAXOSMITHKLINE BIOLOGICALS SA, BELGIUM.</t>
        </is>
      </c>
      <c r="P405" t="inlineStr">
        <is>
          <t>DRN-09890/22</t>
        </is>
      </c>
    </row>
    <row r="406">
      <c r="A406" t="inlineStr">
        <is>
          <t>Bahrain</t>
        </is>
      </c>
      <c r="B406" t="inlineStr">
        <is>
          <t>J07BC</t>
        </is>
      </c>
      <c r="C406" t="inlineStr">
        <is>
          <t>Hepatitis B vaccines</t>
        </is>
      </c>
      <c r="D406" t="inlineStr">
        <is>
          <t>Hepatitis B vaccines</t>
        </is>
      </c>
      <c r="E406" t="inlineStr">
        <is>
          <t>ENGERIX-B JUNIOR</t>
        </is>
      </c>
      <c r="F406" t="inlineStr">
        <is>
          <t>ENGERIX</t>
        </is>
      </c>
      <c r="G406" t="inlineStr">
        <is>
          <t>10</t>
        </is>
      </c>
      <c r="H406" t="inlineStr">
        <is>
          <t>SUSPENSION FOR INJECTION</t>
        </is>
      </c>
      <c r="I406" t="n">
        <v>1</v>
      </c>
      <c r="J406" t="n">
        <v>4.33</v>
      </c>
      <c r="K406" t="inlineStr">
        <is>
          <t>BHD</t>
        </is>
      </c>
      <c r="L406" s="5">
        <f>IF(AND(ISNUMBER(I406),I406&gt;0),J406/I406,"")</f>
        <v/>
      </c>
      <c r="M406" s="5">
        <f>IF(L406="","",L406/IF(K406="SAR",Inputs!$B$1,Inputs!$B$2))</f>
        <v/>
      </c>
      <c r="N406" t="inlineStr">
        <is>
          <t>Originator</t>
        </is>
      </c>
      <c r="O406" t="inlineStr">
        <is>
          <t>GLAXOSMITHKLINE BIOLOGICALS SA, BELGIUM.</t>
        </is>
      </c>
      <c r="P406" t="inlineStr">
        <is>
          <t>DRN-09891/22</t>
        </is>
      </c>
    </row>
    <row r="407">
      <c r="A407" t="inlineStr">
        <is>
          <t>Bahrain</t>
        </is>
      </c>
      <c r="B407" t="inlineStr">
        <is>
          <t>J07AL</t>
        </is>
      </c>
      <c r="C407" t="inlineStr">
        <is>
          <t>Pneumococcal vaccines</t>
        </is>
      </c>
      <c r="D407" t="inlineStr">
        <is>
          <t>Pneumococcal vaccines</t>
        </is>
      </c>
      <c r="E407" t="inlineStr">
        <is>
          <t>PNEUMOVAX 23</t>
        </is>
      </c>
      <c r="F407" t="inlineStr">
        <is>
          <t>PNEUMOVAX 23</t>
        </is>
      </c>
      <c r="G407" t="inlineStr">
        <is>
          <t>nan</t>
        </is>
      </c>
      <c r="H407" t="inlineStr">
        <is>
          <t>SOLUTION FOR INJECTION</t>
        </is>
      </c>
      <c r="I407" t="n">
        <v>1</v>
      </c>
      <c r="J407" t="n">
        <v>14.54</v>
      </c>
      <c r="K407" t="inlineStr">
        <is>
          <t>BHD</t>
        </is>
      </c>
      <c r="L407" s="5">
        <f>IF(AND(ISNUMBER(I407),I407&gt;0),J407/I407,"")</f>
        <v/>
      </c>
      <c r="M407" s="5">
        <f>IF(L407="","",L407/IF(K407="SAR",Inputs!$B$1,Inputs!$B$2))</f>
        <v/>
      </c>
      <c r="N407" t="inlineStr">
        <is>
          <t>MSD</t>
        </is>
      </c>
      <c r="O407" t="inlineStr">
        <is>
          <t>MERCK SHARP &amp; DOHME LLC, USA.</t>
        </is>
      </c>
      <c r="P407" t="inlineStr">
        <is>
          <t>DRN-09936/22</t>
        </is>
      </c>
    </row>
    <row r="408">
      <c r="A408" t="inlineStr">
        <is>
          <t>Bahrain</t>
        </is>
      </c>
      <c r="B408" t="inlineStr">
        <is>
          <t>J05AG</t>
        </is>
      </c>
      <c r="C408" t="inlineStr">
        <is>
          <t>HIV NNRTIs</t>
        </is>
      </c>
      <c r="D408" t="inlineStr">
        <is>
          <t>DORAVIRINE</t>
        </is>
      </c>
      <c r="E408" t="inlineStr">
        <is>
          <t>PIFELTRO</t>
        </is>
      </c>
      <c r="F408" t="inlineStr">
        <is>
          <t>PIFELTRO</t>
        </is>
      </c>
      <c r="G408" t="inlineStr">
        <is>
          <t>100</t>
        </is>
      </c>
      <c r="H408" t="inlineStr">
        <is>
          <t>FILM COATED TABLET</t>
        </is>
      </c>
      <c r="I408" t="n">
        <v>30</v>
      </c>
      <c r="J408" t="n">
        <v>141.43</v>
      </c>
      <c r="K408" t="inlineStr">
        <is>
          <t>BHD</t>
        </is>
      </c>
      <c r="L408" s="5">
        <f>IF(AND(ISNUMBER(I408),I408&gt;0),J408/I408,"")</f>
        <v/>
      </c>
      <c r="M408" s="5">
        <f>IF(L408="","",L408/IF(K408="SAR",Inputs!$B$1,Inputs!$B$2))</f>
        <v/>
      </c>
      <c r="N408" t="inlineStr">
        <is>
          <t>MSD</t>
        </is>
      </c>
      <c r="O408" t="inlineStr">
        <is>
          <t>MERCK SHARP &amp; DOHME BV, THE NETHERLANDS.</t>
        </is>
      </c>
      <c r="P408" t="inlineStr">
        <is>
          <t>DRN-09937/22</t>
        </is>
      </c>
    </row>
    <row r="409">
      <c r="A409" t="inlineStr">
        <is>
          <t>Bahrain</t>
        </is>
      </c>
      <c r="B409" t="inlineStr">
        <is>
          <t>J07AL</t>
        </is>
      </c>
      <c r="C409" t="inlineStr">
        <is>
          <t>Pneumococcal vaccines</t>
        </is>
      </c>
      <c r="D409" t="inlineStr">
        <is>
          <t>PNEUMOCOCC</t>
        </is>
      </c>
      <c r="E409" t="inlineStr">
        <is>
          <t>PNEUMOSIL</t>
        </is>
      </c>
      <c r="F409" t="inlineStr">
        <is>
          <t>PNEUMOSIL</t>
        </is>
      </c>
      <c r="G409" t="inlineStr">
        <is>
          <t>nan</t>
        </is>
      </c>
      <c r="H409" t="inlineStr">
        <is>
          <t>SUSPENSION FOR INJECTION</t>
        </is>
      </c>
      <c r="I409" t="n">
        <v>1</v>
      </c>
      <c r="J409" t="n">
        <v>11.71</v>
      </c>
      <c r="K409" t="inlineStr">
        <is>
          <t>BHD</t>
        </is>
      </c>
      <c r="L409" s="5">
        <f>IF(AND(ISNUMBER(I409),I409&gt;0),J409/I409,"")</f>
        <v/>
      </c>
      <c r="M409" s="5">
        <f>IF(L409="","",L409/IF(K409="SAR",Inputs!$B$1,Inputs!$B$2))</f>
        <v/>
      </c>
      <c r="N409" t="inlineStr">
        <is>
          <t>Generic or other</t>
        </is>
      </c>
      <c r="O409" t="inlineStr">
        <is>
          <t>SERUM INSTITUTE OF INDIA PVT LTD, INDIA.</t>
        </is>
      </c>
      <c r="P409" t="inlineStr">
        <is>
          <t>DRN-09938/22</t>
        </is>
      </c>
    </row>
    <row r="410">
      <c r="A410" t="inlineStr">
        <is>
          <t>Bahrain</t>
        </is>
      </c>
      <c r="B410" t="inlineStr">
        <is>
          <t>J05AX</t>
        </is>
      </c>
      <c r="C410" t="inlineStr">
        <is>
          <t>Other antivirals</t>
        </is>
      </c>
      <c r="D410" t="inlineStr">
        <is>
          <t>LETERMOVIR</t>
        </is>
      </c>
      <c r="E410" t="inlineStr">
        <is>
          <t>PREVYMIS</t>
        </is>
      </c>
      <c r="F410" t="inlineStr">
        <is>
          <t>PREVYMIS</t>
        </is>
      </c>
      <c r="G410" t="inlineStr">
        <is>
          <t>240</t>
        </is>
      </c>
      <c r="H410" t="inlineStr">
        <is>
          <t>FILM COATED TABLET</t>
        </is>
      </c>
      <c r="I410" t="n">
        <v>28</v>
      </c>
      <c r="J410" t="n">
        <v>2148.9</v>
      </c>
      <c r="K410" t="inlineStr">
        <is>
          <t>BHD</t>
        </is>
      </c>
      <c r="L410" s="5">
        <f>IF(AND(ISNUMBER(I410),I410&gt;0),J410/I410,"")</f>
        <v/>
      </c>
      <c r="M410" s="5">
        <f>IF(L410="","",L410/IF(K410="SAR",Inputs!$B$1,Inputs!$B$2))</f>
        <v/>
      </c>
      <c r="N410" t="inlineStr">
        <is>
          <t>MSD</t>
        </is>
      </c>
      <c r="O410" t="inlineStr">
        <is>
          <t>MERCK SHARP &amp; DOHME BV, THE NETHERLANDS.</t>
        </is>
      </c>
      <c r="P410" t="inlineStr">
        <is>
          <t>DRN-09940/22</t>
        </is>
      </c>
    </row>
    <row r="411">
      <c r="A411" t="inlineStr">
        <is>
          <t>Bahrain</t>
        </is>
      </c>
      <c r="B411" t="inlineStr">
        <is>
          <t>J07BK</t>
        </is>
      </c>
      <c r="C411" t="inlineStr">
        <is>
          <t>Varicella and zoster vaccines</t>
        </is>
      </c>
      <c r="D411" t="inlineStr">
        <is>
          <t>Varicella and zoster vaccines</t>
        </is>
      </c>
      <c r="E411" t="inlineStr">
        <is>
          <t>VARIVAX</t>
        </is>
      </c>
      <c r="F411" t="inlineStr">
        <is>
          <t>VARIVAX</t>
        </is>
      </c>
      <c r="G411" t="inlineStr">
        <is>
          <t>1350</t>
        </is>
      </c>
      <c r="H411" t="inlineStr">
        <is>
          <t>POWDER AND SOLVENT FOR SUSPENSION FOR INJECTION</t>
        </is>
      </c>
      <c r="I411" t="n">
        <v>1</v>
      </c>
      <c r="J411" t="n">
        <v>16.32</v>
      </c>
      <c r="K411" t="inlineStr">
        <is>
          <t>BHD</t>
        </is>
      </c>
      <c r="L411" s="5">
        <f>IF(AND(ISNUMBER(I411),I411&gt;0),J411/I411,"")</f>
        <v/>
      </c>
      <c r="M411" s="5">
        <f>IF(L411="","",L411/IF(K411="SAR",Inputs!$B$1,Inputs!$B$2))</f>
        <v/>
      </c>
      <c r="N411" t="inlineStr">
        <is>
          <t>MSD</t>
        </is>
      </c>
      <c r="O411" t="inlineStr">
        <is>
          <t>MERCK SHARP &amp; DOHME LLC, USA.</t>
        </is>
      </c>
      <c r="P411" t="inlineStr">
        <is>
          <t>DRN-09961/22</t>
        </is>
      </c>
    </row>
    <row r="412">
      <c r="A412" t="inlineStr">
        <is>
          <t>Bahrain</t>
        </is>
      </c>
      <c r="B412" t="inlineStr">
        <is>
          <t>J05AR</t>
        </is>
      </c>
      <c r="C412" t="inlineStr">
        <is>
          <t>HIV combinations</t>
        </is>
      </c>
      <c r="D412" t="inlineStr">
        <is>
          <t>BICTEGRAVIR</t>
        </is>
      </c>
      <c r="E412" t="inlineStr">
        <is>
          <t>BIKTARVY</t>
        </is>
      </c>
      <c r="F412" t="inlineStr">
        <is>
          <t>BIKTARVY</t>
        </is>
      </c>
      <c r="G412" t="inlineStr">
        <is>
          <t>50/200/25</t>
        </is>
      </c>
      <c r="H412" t="inlineStr">
        <is>
          <t>FILM COATED TABLET</t>
        </is>
      </c>
      <c r="I412" t="n">
        <v>30</v>
      </c>
      <c r="J412" t="n">
        <v>299.23</v>
      </c>
      <c r="K412" t="inlineStr">
        <is>
          <t>BHD</t>
        </is>
      </c>
      <c r="L412" s="5">
        <f>IF(AND(ISNUMBER(I412),I412&gt;0),J412/I412,"")</f>
        <v/>
      </c>
      <c r="M412" s="5">
        <f>IF(L412="","",L412/IF(K412="SAR",Inputs!$B$1,Inputs!$B$2))</f>
        <v/>
      </c>
      <c r="N412" t="inlineStr">
        <is>
          <t>Originator</t>
        </is>
      </c>
      <c r="O412" t="inlineStr">
        <is>
          <t>GILEAD SCIENCES IRELAND UC, IRELAND.</t>
        </is>
      </c>
      <c r="P412" t="inlineStr">
        <is>
          <t>DRN-09970/22</t>
        </is>
      </c>
    </row>
    <row r="413">
      <c r="A413" t="inlineStr">
        <is>
          <t>Bahrain</t>
        </is>
      </c>
      <c r="B413" t="inlineStr">
        <is>
          <t>J05AX</t>
        </is>
      </c>
      <c r="C413" t="inlineStr">
        <is>
          <t>Other antivirals</t>
        </is>
      </c>
      <c r="D413" t="inlineStr">
        <is>
          <t>LETERMOVIR</t>
        </is>
      </c>
      <c r="E413" t="inlineStr">
        <is>
          <t>PREVYMIS</t>
        </is>
      </c>
      <c r="F413" t="inlineStr">
        <is>
          <t>PREVYMIS</t>
        </is>
      </c>
      <c r="G413" t="inlineStr">
        <is>
          <t>240</t>
        </is>
      </c>
      <c r="H413" t="inlineStr">
        <is>
          <t>CONCENTRATE FOR SOLUTION FOR INFUSION</t>
        </is>
      </c>
      <c r="I413" t="n">
        <v>1</v>
      </c>
      <c r="J413" t="n">
        <v>89.31</v>
      </c>
      <c r="K413" t="inlineStr">
        <is>
          <t>BHD</t>
        </is>
      </c>
      <c r="L413" s="5">
        <f>IF(AND(ISNUMBER(I413),I413&gt;0),J413/I413,"")</f>
        <v/>
      </c>
      <c r="M413" s="5">
        <f>IF(L413="","",L413/IF(K413="SAR",Inputs!$B$1,Inputs!$B$2))</f>
        <v/>
      </c>
      <c r="N413" t="inlineStr">
        <is>
          <t>MSD</t>
        </is>
      </c>
      <c r="O413" t="inlineStr">
        <is>
          <t>MERCK SHARP &amp; DOHME BV, THE NETHERLANDS.</t>
        </is>
      </c>
      <c r="P413" t="inlineStr">
        <is>
          <t>DRN-09992/22</t>
        </is>
      </c>
    </row>
    <row r="414">
      <c r="A414" t="inlineStr">
        <is>
          <t>Bahrain</t>
        </is>
      </c>
      <c r="B414" t="inlineStr">
        <is>
          <t>J07BH</t>
        </is>
      </c>
      <c r="C414" t="inlineStr">
        <is>
          <t>Rotavirus vaccines</t>
        </is>
      </c>
      <c r="D414" t="inlineStr">
        <is>
          <t>ROTAVIRUS</t>
        </is>
      </c>
      <c r="E414" t="inlineStr">
        <is>
          <t xml:space="preserve">ROTASIIL LIQUID </t>
        </is>
      </c>
      <c r="F414" t="inlineStr">
        <is>
          <t>ROTASIIL</t>
        </is>
      </c>
      <c r="G414" t="inlineStr">
        <is>
          <t>nan</t>
        </is>
      </c>
      <c r="H414" t="inlineStr">
        <is>
          <t>ORAL LIQUID</t>
        </is>
      </c>
      <c r="I414" t="n">
        <v>1</v>
      </c>
      <c r="J414" t="n">
        <v>7.69</v>
      </c>
      <c r="K414" t="inlineStr">
        <is>
          <t>BHD</t>
        </is>
      </c>
      <c r="L414" s="5">
        <f>IF(AND(ISNUMBER(I414),I414&gt;0),J414/I414,"")</f>
        <v/>
      </c>
      <c r="M414" s="5">
        <f>IF(L414="","",L414/IF(K414="SAR",Inputs!$B$1,Inputs!$B$2))</f>
        <v/>
      </c>
      <c r="N414" t="inlineStr">
        <is>
          <t>Generic or other</t>
        </is>
      </c>
      <c r="O414" t="inlineStr">
        <is>
          <t>SERUM INSTITUTE OF INDIA PVT LTD, INDIA.</t>
        </is>
      </c>
      <c r="P414" t="inlineStr">
        <is>
          <t>DRN-10022/22</t>
        </is>
      </c>
    </row>
    <row r="415">
      <c r="A415" t="inlineStr">
        <is>
          <t>Bahrain</t>
        </is>
      </c>
      <c r="B415" t="inlineStr">
        <is>
          <t>J07AL</t>
        </is>
      </c>
      <c r="C415" t="inlineStr">
        <is>
          <t>Pneumococcal vaccines</t>
        </is>
      </c>
      <c r="D415" t="inlineStr">
        <is>
          <t>Pneumococcal vaccines</t>
        </is>
      </c>
      <c r="E415" t="inlineStr">
        <is>
          <t>VAXNEUVANCE</t>
        </is>
      </c>
      <c r="F415" t="inlineStr">
        <is>
          <t>VAXNEUVANCE</t>
        </is>
      </c>
      <c r="G415" t="inlineStr">
        <is>
          <t>nan</t>
        </is>
      </c>
      <c r="H415" t="inlineStr">
        <is>
          <t>SUSPENSION FOR INJECTION IN PRE-FILLED SYRINGE</t>
        </is>
      </c>
      <c r="I415" t="n">
        <v>1</v>
      </c>
      <c r="J415" t="n">
        <v>30.4</v>
      </c>
      <c r="K415" t="inlineStr">
        <is>
          <t>BHD</t>
        </is>
      </c>
      <c r="L415" s="5">
        <f>IF(AND(ISNUMBER(I415),I415&gt;0),J415/I415,"")</f>
        <v/>
      </c>
      <c r="M415" s="5">
        <f>IF(L415="","",L415/IF(K415="SAR",Inputs!$B$1,Inputs!$B$2))</f>
        <v/>
      </c>
      <c r="N415" t="inlineStr">
        <is>
          <t>MSD</t>
        </is>
      </c>
      <c r="O415" t="inlineStr">
        <is>
          <t>MERCK SHARP &amp; DOHME BV, THE NETHERLANDS.</t>
        </is>
      </c>
      <c r="P415" t="inlineStr">
        <is>
          <t>DRN-10100/23</t>
        </is>
      </c>
    </row>
    <row r="416">
      <c r="A416" t="inlineStr">
        <is>
          <t>Bahrain</t>
        </is>
      </c>
      <c r="B416" t="inlineStr">
        <is>
          <t>J01DH</t>
        </is>
      </c>
      <c r="C416" t="inlineStr">
        <is>
          <t>Carbapenems</t>
        </is>
      </c>
      <c r="D416" t="inlineStr">
        <is>
          <t>RELEBACTAM</t>
        </is>
      </c>
      <c r="E416" t="inlineStr">
        <is>
          <t>RECARBRIO</t>
        </is>
      </c>
      <c r="F416" t="inlineStr">
        <is>
          <t>RECARBRIO</t>
        </is>
      </c>
      <c r="G416" t="inlineStr">
        <is>
          <t>500/500/250</t>
        </is>
      </c>
      <c r="H416" t="inlineStr">
        <is>
          <t>POWDER FOR SOLUTION FOR INFUSION</t>
        </is>
      </c>
      <c r="I416" t="n">
        <v>25</v>
      </c>
      <c r="J416" t="n">
        <v>1610.76</v>
      </c>
      <c r="K416" t="inlineStr">
        <is>
          <t>BHD</t>
        </is>
      </c>
      <c r="L416" s="5">
        <f>IF(AND(ISNUMBER(I416),I416&gt;0),J416/I416,"")</f>
        <v/>
      </c>
      <c r="M416" s="5">
        <f>IF(L416="","",L416/IF(K416="SAR",Inputs!$B$1,Inputs!$B$2))</f>
        <v/>
      </c>
      <c r="N416" t="inlineStr">
        <is>
          <t>MSD</t>
        </is>
      </c>
      <c r="O416" t="inlineStr">
        <is>
          <t>MERCK SHARP &amp; DOHME BV, THE NETHERLANDS.</t>
        </is>
      </c>
      <c r="P416" t="inlineStr">
        <is>
          <t>DRN-10105/23</t>
        </is>
      </c>
    </row>
    <row r="417">
      <c r="A417" t="inlineStr">
        <is>
          <t>Bahrain</t>
        </is>
      </c>
      <c r="B417" t="inlineStr">
        <is>
          <t>C01EB</t>
        </is>
      </c>
      <c r="C417" t="inlineStr"/>
      <c r="D417" t="inlineStr">
        <is>
          <t>VERICIGUAT</t>
        </is>
      </c>
      <c r="E417" t="inlineStr">
        <is>
          <t>VERQUVO</t>
        </is>
      </c>
      <c r="F417" t="inlineStr">
        <is>
          <t>VERQUVO</t>
        </is>
      </c>
      <c r="G417" t="inlineStr">
        <is>
          <t>2.5</t>
        </is>
      </c>
      <c r="H417" t="inlineStr">
        <is>
          <t>FILM COATED TABLET</t>
        </is>
      </c>
      <c r="I417" t="n">
        <v>14</v>
      </c>
      <c r="J417" t="n">
        <v>23.69</v>
      </c>
      <c r="K417" t="inlineStr">
        <is>
          <t>BHD</t>
        </is>
      </c>
      <c r="L417" s="5">
        <f>IF(AND(ISNUMBER(I417),I417&gt;0),J417/I417,"")</f>
        <v/>
      </c>
      <c r="M417" s="5">
        <f>IF(L417="","",L417/IF(K417="SAR",Inputs!$B$1,Inputs!$B$2))</f>
        <v/>
      </c>
      <c r="N417" t="inlineStr">
        <is>
          <t>Originator</t>
        </is>
      </c>
      <c r="O417" t="inlineStr">
        <is>
          <t>BAYER AG (LEVERKUSEN), GERMANY.</t>
        </is>
      </c>
      <c r="P417" t="inlineStr">
        <is>
          <t>DRN-10111/23</t>
        </is>
      </c>
    </row>
    <row r="418">
      <c r="A418" t="inlineStr">
        <is>
          <t>Bahrain</t>
        </is>
      </c>
      <c r="B418" t="inlineStr">
        <is>
          <t>C01EB</t>
        </is>
      </c>
      <c r="C418" t="inlineStr"/>
      <c r="D418" t="inlineStr">
        <is>
          <t>VERICIGUAT</t>
        </is>
      </c>
      <c r="E418" t="inlineStr">
        <is>
          <t>VERQUVO</t>
        </is>
      </c>
      <c r="F418" t="inlineStr">
        <is>
          <t>VERQUVO</t>
        </is>
      </c>
      <c r="G418" t="inlineStr">
        <is>
          <t>5</t>
        </is>
      </c>
      <c r="H418" t="inlineStr">
        <is>
          <t>FILM COATED TABLET</t>
        </is>
      </c>
      <c r="I418" t="n">
        <v>14</v>
      </c>
      <c r="J418" t="n">
        <v>23.69</v>
      </c>
      <c r="K418" t="inlineStr">
        <is>
          <t>BHD</t>
        </is>
      </c>
      <c r="L418" s="5">
        <f>IF(AND(ISNUMBER(I418),I418&gt;0),J418/I418,"")</f>
        <v/>
      </c>
      <c r="M418" s="5">
        <f>IF(L418="","",L418/IF(K418="SAR",Inputs!$B$1,Inputs!$B$2))</f>
        <v/>
      </c>
      <c r="N418" t="inlineStr">
        <is>
          <t>Originator</t>
        </is>
      </c>
      <c r="O418" t="inlineStr">
        <is>
          <t>BAYER AG (LEVERKUSEN), GERMANY.</t>
        </is>
      </c>
      <c r="P418" t="inlineStr">
        <is>
          <t>DRN-10112/23</t>
        </is>
      </c>
    </row>
    <row r="419">
      <c r="A419" t="inlineStr">
        <is>
          <t>Bahrain</t>
        </is>
      </c>
      <c r="B419" t="inlineStr">
        <is>
          <t>C01EB</t>
        </is>
      </c>
      <c r="C419" t="inlineStr"/>
      <c r="D419" t="inlineStr">
        <is>
          <t>VERICIGUAT</t>
        </is>
      </c>
      <c r="E419" t="inlineStr">
        <is>
          <t>VERQUVO</t>
        </is>
      </c>
      <c r="F419" t="inlineStr">
        <is>
          <t>VERQUVO</t>
        </is>
      </c>
      <c r="G419" t="inlineStr">
        <is>
          <t>10</t>
        </is>
      </c>
      <c r="H419" t="inlineStr">
        <is>
          <t>FILM COATED TABLET</t>
        </is>
      </c>
      <c r="I419" t="n">
        <v>28</v>
      </c>
      <c r="J419" t="n">
        <v>43.86</v>
      </c>
      <c r="K419" t="inlineStr">
        <is>
          <t>BHD</t>
        </is>
      </c>
      <c r="L419" s="5">
        <f>IF(AND(ISNUMBER(I419),I419&gt;0),J419/I419,"")</f>
        <v/>
      </c>
      <c r="M419" s="5">
        <f>IF(L419="","",L419/IF(K419="SAR",Inputs!$B$1,Inputs!$B$2))</f>
        <v/>
      </c>
      <c r="N419" t="inlineStr">
        <is>
          <t>Originator</t>
        </is>
      </c>
      <c r="O419" t="inlineStr">
        <is>
          <t>BAYER AG (LEVERKUSEN), GERMANY.</t>
        </is>
      </c>
      <c r="P419" t="inlineStr">
        <is>
          <t>DRN-10113/23</t>
        </is>
      </c>
    </row>
    <row r="420">
      <c r="A420" t="inlineStr">
        <is>
          <t>Bahrain</t>
        </is>
      </c>
      <c r="B420" t="inlineStr">
        <is>
          <t>A10BD</t>
        </is>
      </c>
      <c r="C420" t="inlineStr">
        <is>
          <t>Diabetes combinations</t>
        </is>
      </c>
      <c r="D420" t="inlineStr">
        <is>
          <t>ALOGLIPTIN</t>
        </is>
      </c>
      <c r="E420" t="inlineStr">
        <is>
          <t>INCRESYNC</t>
        </is>
      </c>
      <c r="F420" t="inlineStr">
        <is>
          <t>INCRESYNC</t>
        </is>
      </c>
      <c r="G420" t="inlineStr">
        <is>
          <t>25/15</t>
        </is>
      </c>
      <c r="H420" t="inlineStr">
        <is>
          <t>FILM COATED TABLET</t>
        </is>
      </c>
      <c r="I420" t="n">
        <v>28</v>
      </c>
      <c r="J420" t="n">
        <v>14.76</v>
      </c>
      <c r="K420" t="inlineStr">
        <is>
          <t>BHD</t>
        </is>
      </c>
      <c r="L420" s="5">
        <f>IF(AND(ISNUMBER(I420),I420&gt;0),J420/I420,"")</f>
        <v/>
      </c>
      <c r="M420" s="5">
        <f>IF(L420="","",L420/IF(K420="SAR",Inputs!$B$1,Inputs!$B$2))</f>
        <v/>
      </c>
      <c r="N420" t="inlineStr">
        <is>
          <t>Generic or other</t>
        </is>
      </c>
      <c r="O420" t="inlineStr">
        <is>
          <t>THE ARAB PHARMACEUTICAL MANUFACTURING PSC (APM), JORDAN.</t>
        </is>
      </c>
      <c r="P420" t="inlineStr">
        <is>
          <t>DRN-10150/23</t>
        </is>
      </c>
    </row>
    <row r="421">
      <c r="A421" t="inlineStr">
        <is>
          <t>Bahrain</t>
        </is>
      </c>
      <c r="B421" t="inlineStr">
        <is>
          <t>L01XC</t>
        </is>
      </c>
      <c r="C421" t="inlineStr"/>
      <c r="D421" t="inlineStr">
        <is>
          <t>ATEZOLIZUMAB</t>
        </is>
      </c>
      <c r="E421" t="inlineStr">
        <is>
          <t>TECENTRIQ</t>
        </is>
      </c>
      <c r="F421" t="inlineStr">
        <is>
          <t>TECENTRIQ</t>
        </is>
      </c>
      <c r="G421" t="inlineStr">
        <is>
          <t>840</t>
        </is>
      </c>
      <c r="H421" t="inlineStr">
        <is>
          <t>CONCENTRATE FOR SOLUTION FOR INFUSION</t>
        </is>
      </c>
      <c r="I421" t="n">
        <v>1</v>
      </c>
      <c r="J421" t="n">
        <v>1619.58</v>
      </c>
      <c r="K421" t="inlineStr">
        <is>
          <t>BHD</t>
        </is>
      </c>
      <c r="L421" s="5">
        <f>IF(AND(ISNUMBER(I421),I421&gt;0),J421/I421,"")</f>
        <v/>
      </c>
      <c r="M421" s="5">
        <f>IF(L421="","",L421/IF(K421="SAR",Inputs!$B$1,Inputs!$B$2))</f>
        <v/>
      </c>
      <c r="N421" t="inlineStr">
        <is>
          <t>Originator</t>
        </is>
      </c>
      <c r="O421" t="inlineStr">
        <is>
          <t>F. HOFFMANN LA ROCHE LTD, SWITZERLAND.</t>
        </is>
      </c>
      <c r="P421" t="inlineStr">
        <is>
          <t>DRN-10206/23</t>
        </is>
      </c>
    </row>
    <row r="422">
      <c r="A422" t="inlineStr">
        <is>
          <t>Bahrain</t>
        </is>
      </c>
      <c r="B422" t="inlineStr">
        <is>
          <t>A10BH</t>
        </is>
      </c>
      <c r="C422" t="inlineStr">
        <is>
          <t>DPP-4 inhibitors</t>
        </is>
      </c>
      <c r="D422" t="inlineStr">
        <is>
          <t>SAXAGLIPTIN</t>
        </is>
      </c>
      <c r="E422" t="inlineStr">
        <is>
          <t>ENFORZA</t>
        </is>
      </c>
      <c r="F422" t="inlineStr">
        <is>
          <t>ENFORZA</t>
        </is>
      </c>
      <c r="G422" t="inlineStr">
        <is>
          <t>5/10</t>
        </is>
      </c>
      <c r="H422" t="inlineStr">
        <is>
          <t>FILM COATED TABLET</t>
        </is>
      </c>
      <c r="I422" t="n">
        <v>30</v>
      </c>
      <c r="J422" t="n">
        <v>23.04</v>
      </c>
      <c r="K422" t="inlineStr">
        <is>
          <t>BHD</t>
        </is>
      </c>
      <c r="L422" s="5">
        <f>IF(AND(ISNUMBER(I422),I422&gt;0),J422/I422,"")</f>
        <v/>
      </c>
      <c r="M422" s="5">
        <f>IF(L422="","",L422/IF(K422="SAR",Inputs!$B$1,Inputs!$B$2))</f>
        <v/>
      </c>
      <c r="N422" t="inlineStr">
        <is>
          <t>Generic or other</t>
        </is>
      </c>
      <c r="O422" t="inlineStr">
        <is>
          <t>HIKMA PHARMACEUTICALS CO. LTD, JORDAN.</t>
        </is>
      </c>
      <c r="P422" t="inlineStr">
        <is>
          <t>DRN-10322/23</t>
        </is>
      </c>
    </row>
    <row r="423">
      <c r="A423" t="inlineStr">
        <is>
          <t>Bahrain</t>
        </is>
      </c>
      <c r="B423" t="inlineStr">
        <is>
          <t>J07AL</t>
        </is>
      </c>
      <c r="C423" t="inlineStr">
        <is>
          <t>Pneumococcal vaccines</t>
        </is>
      </c>
      <c r="D423" t="inlineStr">
        <is>
          <t>Pneumococcal vaccines</t>
        </is>
      </c>
      <c r="E423" t="inlineStr">
        <is>
          <t>PREVENAR 20</t>
        </is>
      </c>
      <c r="F423" t="inlineStr">
        <is>
          <t>PREVENAR</t>
        </is>
      </c>
      <c r="G423" t="inlineStr">
        <is>
          <t>nan</t>
        </is>
      </c>
      <c r="H423" t="inlineStr">
        <is>
          <t>SUSPENSION FOR INJECTION IN PRE-FILLED SYRINGE</t>
        </is>
      </c>
      <c r="I423" t="n">
        <v>1</v>
      </c>
      <c r="J423" t="n">
        <v>28.75</v>
      </c>
      <c r="K423" t="inlineStr">
        <is>
          <t>BHD</t>
        </is>
      </c>
      <c r="L423" s="5">
        <f>IF(AND(ISNUMBER(I423),I423&gt;0),J423/I423,"")</f>
        <v/>
      </c>
      <c r="M423" s="5">
        <f>IF(L423="","",L423/IF(K423="SAR",Inputs!$B$1,Inputs!$B$2))</f>
        <v/>
      </c>
      <c r="N423" t="inlineStr">
        <is>
          <t>Originator</t>
        </is>
      </c>
      <c r="O423" t="inlineStr">
        <is>
          <t>PFIZER EUROPE MA EEIG, BELGIUM.</t>
        </is>
      </c>
      <c r="P423" t="inlineStr">
        <is>
          <t>DRN-10393/23</t>
        </is>
      </c>
    </row>
    <row r="424">
      <c r="A424" t="inlineStr">
        <is>
          <t>Bahrain</t>
        </is>
      </c>
      <c r="B424" t="inlineStr">
        <is>
          <t>J07AL</t>
        </is>
      </c>
      <c r="C424" t="inlineStr">
        <is>
          <t>Pneumococcal vaccines</t>
        </is>
      </c>
      <c r="D424" t="inlineStr">
        <is>
          <t>Pneumococcal vaccines</t>
        </is>
      </c>
      <c r="E424" t="inlineStr">
        <is>
          <t>PREVENAR 20</t>
        </is>
      </c>
      <c r="F424" t="inlineStr">
        <is>
          <t>PREVENAR</t>
        </is>
      </c>
      <c r="G424" t="inlineStr">
        <is>
          <t>nan</t>
        </is>
      </c>
      <c r="H424" t="inlineStr">
        <is>
          <t>SUSPENSION FOR INJECTION IN PRE-FILLED SYRINGE</t>
        </is>
      </c>
      <c r="I424" t="n">
        <v>10</v>
      </c>
      <c r="J424" t="n">
        <v>265.43</v>
      </c>
      <c r="K424" t="inlineStr">
        <is>
          <t>BHD</t>
        </is>
      </c>
      <c r="L424" s="5">
        <f>IF(AND(ISNUMBER(I424),I424&gt;0),J424/I424,"")</f>
        <v/>
      </c>
      <c r="M424" s="5">
        <f>IF(L424="","",L424/IF(K424="SAR",Inputs!$B$1,Inputs!$B$2))</f>
        <v/>
      </c>
      <c r="N424" t="inlineStr">
        <is>
          <t>Originator</t>
        </is>
      </c>
      <c r="O424" t="inlineStr">
        <is>
          <t>PFIZER EUROPE MA EEIG, BELGIUM.</t>
        </is>
      </c>
      <c r="P424" t="inlineStr">
        <is>
          <t>DRN-10394/23</t>
        </is>
      </c>
    </row>
    <row r="425">
      <c r="A425" t="inlineStr">
        <is>
          <t>Bahrain</t>
        </is>
      </c>
      <c r="B425" t="inlineStr">
        <is>
          <t>A10BD</t>
        </is>
      </c>
      <c r="C425" t="inlineStr">
        <is>
          <t>Diabetes combinations</t>
        </is>
      </c>
      <c r="D425" t="inlineStr">
        <is>
          <t>ALOGLIPTIN</t>
        </is>
      </c>
      <c r="E425" t="inlineStr">
        <is>
          <t>VIPDOMET</t>
        </is>
      </c>
      <c r="F425" t="inlineStr">
        <is>
          <t>VIPDOMET</t>
        </is>
      </c>
      <c r="G425" t="inlineStr">
        <is>
          <t>12.5/500</t>
        </is>
      </c>
      <c r="H425" t="inlineStr">
        <is>
          <t>FILM COATED TABLET</t>
        </is>
      </c>
      <c r="I425" t="n">
        <v>56</v>
      </c>
      <c r="J425" t="n">
        <v>11.79</v>
      </c>
      <c r="K425" t="inlineStr">
        <is>
          <t>BHD</t>
        </is>
      </c>
      <c r="L425" s="5">
        <f>IF(AND(ISNUMBER(I425),I425&gt;0),J425/I425,"")</f>
        <v/>
      </c>
      <c r="M425" s="5">
        <f>IF(L425="","",L425/IF(K425="SAR",Inputs!$B$1,Inputs!$B$2))</f>
        <v/>
      </c>
      <c r="N425" t="inlineStr">
        <is>
          <t>Originator</t>
        </is>
      </c>
      <c r="O425" t="inlineStr">
        <is>
          <t>THE ARAB PHARMACEUTICAL MANUFACTURING PSC (APM), JORDAN.</t>
        </is>
      </c>
      <c r="P425" t="inlineStr">
        <is>
          <t>DRN-10477/23</t>
        </is>
      </c>
    </row>
    <row r="426">
      <c r="A426" t="inlineStr">
        <is>
          <t>Bahrain</t>
        </is>
      </c>
      <c r="B426" t="inlineStr">
        <is>
          <t>L01XC</t>
        </is>
      </c>
      <c r="C426" t="inlineStr"/>
      <c r="D426" t="inlineStr">
        <is>
          <t>BELZUTIFAN</t>
        </is>
      </c>
      <c r="E426" t="inlineStr">
        <is>
          <t>WELIREG</t>
        </is>
      </c>
      <c r="F426" t="inlineStr">
        <is>
          <t>WELIREG</t>
        </is>
      </c>
      <c r="G426" t="inlineStr">
        <is>
          <t>40</t>
        </is>
      </c>
      <c r="H426" t="inlineStr">
        <is>
          <t>FILM COATED TABLET</t>
        </is>
      </c>
      <c r="I426" t="n">
        <v>90</v>
      </c>
      <c r="J426" t="n">
        <v>7068.75</v>
      </c>
      <c r="K426" t="inlineStr">
        <is>
          <t>BHD</t>
        </is>
      </c>
      <c r="L426" s="5">
        <f>IF(AND(ISNUMBER(I426),I426&gt;0),J426/I426,"")</f>
        <v/>
      </c>
      <c r="M426" s="5">
        <f>IF(L426="","",L426/IF(K426="SAR",Inputs!$B$1,Inputs!$B$2))</f>
        <v/>
      </c>
      <c r="N426" t="inlineStr">
        <is>
          <t>MSD</t>
        </is>
      </c>
      <c r="O426" t="inlineStr">
        <is>
          <t>MERCK SHARP &amp; DOHME (UK) LIMITED, UK.</t>
        </is>
      </c>
      <c r="P426" t="inlineStr">
        <is>
          <t>DRN-10508/23</t>
        </is>
      </c>
    </row>
    <row r="427">
      <c r="A427" t="inlineStr">
        <is>
          <t>Bahrain</t>
        </is>
      </c>
      <c r="B427" t="inlineStr">
        <is>
          <t>A10BK</t>
        </is>
      </c>
      <c r="C427" t="inlineStr">
        <is>
          <t>SGLT2 inhibitors</t>
        </is>
      </c>
      <c r="D427" t="inlineStr">
        <is>
          <t>DAPAGLIFLOZIN</t>
        </is>
      </c>
      <c r="E427" t="inlineStr">
        <is>
          <t>DIVINUSMET</t>
        </is>
      </c>
      <c r="F427" t="inlineStr">
        <is>
          <t>DIVINUSMET</t>
        </is>
      </c>
      <c r="G427" t="inlineStr">
        <is>
          <t>10/1000</t>
        </is>
      </c>
      <c r="H427" t="inlineStr">
        <is>
          <t>EXTENDED RELEASE TABLET</t>
        </is>
      </c>
      <c r="I427" t="n">
        <v>30</v>
      </c>
      <c r="J427" t="n">
        <v>12.47</v>
      </c>
      <c r="K427" t="inlineStr">
        <is>
          <t>BHD</t>
        </is>
      </c>
      <c r="L427" s="5">
        <f>IF(AND(ISNUMBER(I427),I427&gt;0),J427/I427,"")</f>
        <v/>
      </c>
      <c r="M427" s="5">
        <f>IF(L427="","",L427/IF(K427="SAR",Inputs!$B$1,Inputs!$B$2))</f>
        <v/>
      </c>
      <c r="N427" t="inlineStr">
        <is>
          <t>Generic or other</t>
        </is>
      </c>
      <c r="O427" t="inlineStr">
        <is>
          <t>JAZEERA PHARMACEUTICALS INDUSTRIES, KSA.</t>
        </is>
      </c>
      <c r="P427" t="inlineStr">
        <is>
          <t>DRN-10612/23</t>
        </is>
      </c>
    </row>
    <row r="428">
      <c r="A428" t="inlineStr">
        <is>
          <t>Bahrain</t>
        </is>
      </c>
      <c r="B428" t="inlineStr">
        <is>
          <t>A10BK</t>
        </is>
      </c>
      <c r="C428" t="inlineStr">
        <is>
          <t>SGLT2 inhibitors</t>
        </is>
      </c>
      <c r="D428" t="inlineStr">
        <is>
          <t>DAPAGLIFLOZIN</t>
        </is>
      </c>
      <c r="E428" t="inlineStr">
        <is>
          <t>DIVINUSMET</t>
        </is>
      </c>
      <c r="F428" t="inlineStr">
        <is>
          <t>DIVINUSMET</t>
        </is>
      </c>
      <c r="G428" t="inlineStr">
        <is>
          <t>5/1000</t>
        </is>
      </c>
      <c r="H428" t="inlineStr">
        <is>
          <t>EXTENDED RELEASE TABLET</t>
        </is>
      </c>
      <c r="I428" t="n">
        <v>60</v>
      </c>
      <c r="J428" t="n">
        <v>12.83</v>
      </c>
      <c r="K428" t="inlineStr">
        <is>
          <t>BHD</t>
        </is>
      </c>
      <c r="L428" s="5">
        <f>IF(AND(ISNUMBER(I428),I428&gt;0),J428/I428,"")</f>
        <v/>
      </c>
      <c r="M428" s="5">
        <f>IF(L428="","",L428/IF(K428="SAR",Inputs!$B$1,Inputs!$B$2))</f>
        <v/>
      </c>
      <c r="N428" t="inlineStr">
        <is>
          <t>Generic or other</t>
        </is>
      </c>
      <c r="O428" t="inlineStr">
        <is>
          <t>JAZEERA PHARMACEUTICALS INDUSTRIES, KSA.</t>
        </is>
      </c>
      <c r="P428" t="inlineStr">
        <is>
          <t>DRN-10613/23</t>
        </is>
      </c>
    </row>
    <row r="429">
      <c r="A429" t="inlineStr">
        <is>
          <t>Bahrain</t>
        </is>
      </c>
      <c r="B429" t="inlineStr">
        <is>
          <t>A10BH</t>
        </is>
      </c>
      <c r="C429" t="inlineStr">
        <is>
          <t>DPP-4 inhibitors</t>
        </is>
      </c>
      <c r="D429" t="inlineStr">
        <is>
          <t>SITAGLIPTIN</t>
        </is>
      </c>
      <c r="E429" t="inlineStr">
        <is>
          <t>JOSIGLIP</t>
        </is>
      </c>
      <c r="F429" t="inlineStr">
        <is>
          <t>JOSIGLIP</t>
        </is>
      </c>
      <c r="G429" t="inlineStr">
        <is>
          <t>50</t>
        </is>
      </c>
      <c r="H429" t="inlineStr">
        <is>
          <t>FILM COATED TABLET</t>
        </is>
      </c>
      <c r="I429" t="n">
        <v>28</v>
      </c>
      <c r="J429" t="n">
        <v>4.93</v>
      </c>
      <c r="K429" t="inlineStr">
        <is>
          <t>BHD</t>
        </is>
      </c>
      <c r="L429" s="5">
        <f>IF(AND(ISNUMBER(I429),I429&gt;0),J429/I429,"")</f>
        <v/>
      </c>
      <c r="M429" s="5">
        <f>IF(L429="","",L429/IF(K429="SAR",Inputs!$B$1,Inputs!$B$2))</f>
        <v/>
      </c>
      <c r="N429" t="inlineStr">
        <is>
          <t>Generic or other</t>
        </is>
      </c>
      <c r="O429" t="inlineStr">
        <is>
          <t>1 A PHARMA GMBH, GERMANY.</t>
        </is>
      </c>
      <c r="P429" t="inlineStr">
        <is>
          <t>DRN-10635/23</t>
        </is>
      </c>
    </row>
    <row r="430">
      <c r="A430" t="inlineStr">
        <is>
          <t>Bahrain</t>
        </is>
      </c>
      <c r="B430" t="inlineStr">
        <is>
          <t>A10BH</t>
        </is>
      </c>
      <c r="C430" t="inlineStr">
        <is>
          <t>DPP-4 inhibitors</t>
        </is>
      </c>
      <c r="D430" t="inlineStr">
        <is>
          <t>SITAGLIPTIN</t>
        </is>
      </c>
      <c r="E430" t="inlineStr">
        <is>
          <t>JOSIGLIP</t>
        </is>
      </c>
      <c r="F430" t="inlineStr">
        <is>
          <t>JOSIGLIP</t>
        </is>
      </c>
      <c r="G430" t="inlineStr">
        <is>
          <t>100</t>
        </is>
      </c>
      <c r="H430" t="inlineStr">
        <is>
          <t>FILM COATED TABLET</t>
        </is>
      </c>
      <c r="I430" t="n">
        <v>28</v>
      </c>
      <c r="J430" t="n">
        <v>9.85</v>
      </c>
      <c r="K430" t="inlineStr">
        <is>
          <t>BHD</t>
        </is>
      </c>
      <c r="L430" s="5">
        <f>IF(AND(ISNUMBER(I430),I430&gt;0),J430/I430,"")</f>
        <v/>
      </c>
      <c r="M430" s="5">
        <f>IF(L430="","",L430/IF(K430="SAR",Inputs!$B$1,Inputs!$B$2))</f>
        <v/>
      </c>
      <c r="N430" t="inlineStr">
        <is>
          <t>Generic or other</t>
        </is>
      </c>
      <c r="O430" t="inlineStr">
        <is>
          <t>1 A PHARMA GMBH, GERMANY.</t>
        </is>
      </c>
      <c r="P430" t="inlineStr">
        <is>
          <t>DRN-10636/23</t>
        </is>
      </c>
    </row>
    <row r="431">
      <c r="A431" t="inlineStr">
        <is>
          <t>Bahrain</t>
        </is>
      </c>
      <c r="B431" t="inlineStr">
        <is>
          <t>A10BH</t>
        </is>
      </c>
      <c r="C431" t="inlineStr">
        <is>
          <t>DPP-4 inhibitors</t>
        </is>
      </c>
      <c r="D431" t="inlineStr">
        <is>
          <t>SITAGLIPTIN</t>
        </is>
      </c>
      <c r="E431" t="inlineStr">
        <is>
          <t>JOSIGLIP MET</t>
        </is>
      </c>
      <c r="F431" t="inlineStr">
        <is>
          <t>JOSIGLIP</t>
        </is>
      </c>
      <c r="G431" t="inlineStr">
        <is>
          <t>50/850</t>
        </is>
      </c>
      <c r="H431" t="inlineStr">
        <is>
          <t>FILM COATED TABLET</t>
        </is>
      </c>
      <c r="I431" t="n">
        <v>56</v>
      </c>
      <c r="J431" t="n">
        <v>9.06</v>
      </c>
      <c r="K431" t="inlineStr">
        <is>
          <t>BHD</t>
        </is>
      </c>
      <c r="L431" s="5">
        <f>IF(AND(ISNUMBER(I431),I431&gt;0),J431/I431,"")</f>
        <v/>
      </c>
      <c r="M431" s="5">
        <f>IF(L431="","",L431/IF(K431="SAR",Inputs!$B$1,Inputs!$B$2))</f>
        <v/>
      </c>
      <c r="N431" t="inlineStr">
        <is>
          <t>Generic or other</t>
        </is>
      </c>
      <c r="O431" t="inlineStr">
        <is>
          <t>1 A PHARMA GMBH, GERMANY.</t>
        </is>
      </c>
      <c r="P431" t="inlineStr">
        <is>
          <t>DRN-10637/23</t>
        </is>
      </c>
    </row>
    <row r="432">
      <c r="A432" t="inlineStr">
        <is>
          <t>Bahrain</t>
        </is>
      </c>
      <c r="B432" t="inlineStr">
        <is>
          <t>A10BH</t>
        </is>
      </c>
      <c r="C432" t="inlineStr">
        <is>
          <t>DPP-4 inhibitors</t>
        </is>
      </c>
      <c r="D432" t="inlineStr">
        <is>
          <t>SITAGLIPTIN</t>
        </is>
      </c>
      <c r="E432" t="inlineStr">
        <is>
          <t>JOSIGLIP MET</t>
        </is>
      </c>
      <c r="F432" t="inlineStr">
        <is>
          <t>JOSIGLIP</t>
        </is>
      </c>
      <c r="G432" t="inlineStr">
        <is>
          <t>50/1000</t>
        </is>
      </c>
      <c r="H432" t="inlineStr">
        <is>
          <t>FILM COATED TABLET</t>
        </is>
      </c>
      <c r="I432" t="n">
        <v>56</v>
      </c>
      <c r="J432" t="n">
        <v>10.67</v>
      </c>
      <c r="K432" t="inlineStr">
        <is>
          <t>BHD</t>
        </is>
      </c>
      <c r="L432" s="5">
        <f>IF(AND(ISNUMBER(I432),I432&gt;0),J432/I432,"")</f>
        <v/>
      </c>
      <c r="M432" s="5">
        <f>IF(L432="","",L432/IF(K432="SAR",Inputs!$B$1,Inputs!$B$2))</f>
        <v/>
      </c>
      <c r="N432" t="inlineStr">
        <is>
          <t>Generic or other</t>
        </is>
      </c>
      <c r="O432" t="inlineStr">
        <is>
          <t>1 A PHARMA GMBH, GERMANY.</t>
        </is>
      </c>
      <c r="P432" t="inlineStr">
        <is>
          <t>DRN-10638/23</t>
        </is>
      </c>
    </row>
    <row r="433">
      <c r="A433" t="inlineStr">
        <is>
          <t>Bahrain</t>
        </is>
      </c>
      <c r="B433" t="inlineStr">
        <is>
          <t>A10BK</t>
        </is>
      </c>
      <c r="C433" t="inlineStr">
        <is>
          <t>SGLT2 inhibitors</t>
        </is>
      </c>
      <c r="D433" t="inlineStr">
        <is>
          <t>DAPAGLIFLOZIN</t>
        </is>
      </c>
      <c r="E433" t="inlineStr">
        <is>
          <t>DIVINUS</t>
        </is>
      </c>
      <c r="F433" t="inlineStr">
        <is>
          <t>DIVINUS</t>
        </is>
      </c>
      <c r="G433" t="inlineStr">
        <is>
          <t>5</t>
        </is>
      </c>
      <c r="H433" t="inlineStr">
        <is>
          <t>FILM COATED TABLET</t>
        </is>
      </c>
      <c r="I433" t="n">
        <v>30</v>
      </c>
      <c r="J433" t="n">
        <v>11.08</v>
      </c>
      <c r="K433" t="inlineStr">
        <is>
          <t>BHD</t>
        </is>
      </c>
      <c r="L433" s="5">
        <f>IF(AND(ISNUMBER(I433),I433&gt;0),J433/I433,"")</f>
        <v/>
      </c>
      <c r="M433" s="5">
        <f>IF(L433="","",L433/IF(K433="SAR",Inputs!$B$1,Inputs!$B$2))</f>
        <v/>
      </c>
      <c r="N433" t="inlineStr">
        <is>
          <t>Generic or other</t>
        </is>
      </c>
      <c r="O433" t="inlineStr">
        <is>
          <t>JAZEERA PHARMACEUTICALS INDUSTRIES, KSA.</t>
        </is>
      </c>
      <c r="P433" t="inlineStr">
        <is>
          <t>DRN-10674/23</t>
        </is>
      </c>
    </row>
    <row r="434">
      <c r="A434" t="inlineStr">
        <is>
          <t>Bahrain</t>
        </is>
      </c>
      <c r="B434" t="inlineStr">
        <is>
          <t>A10BK</t>
        </is>
      </c>
      <c r="C434" t="inlineStr">
        <is>
          <t>SGLT2 inhibitors</t>
        </is>
      </c>
      <c r="D434" t="inlineStr">
        <is>
          <t>DAPAGLIFLOZIN</t>
        </is>
      </c>
      <c r="E434" t="inlineStr">
        <is>
          <t>DIVINUS</t>
        </is>
      </c>
      <c r="F434" t="inlineStr">
        <is>
          <t>DIVINUS</t>
        </is>
      </c>
      <c r="G434" t="inlineStr">
        <is>
          <t>10</t>
        </is>
      </c>
      <c r="H434" t="inlineStr">
        <is>
          <t>FILM COATED TABLET</t>
        </is>
      </c>
      <c r="I434" t="n">
        <v>30</v>
      </c>
      <c r="J434" t="n">
        <v>11.08</v>
      </c>
      <c r="K434" t="inlineStr">
        <is>
          <t>BHD</t>
        </is>
      </c>
      <c r="L434" s="5">
        <f>IF(AND(ISNUMBER(I434),I434&gt;0),J434/I434,"")</f>
        <v/>
      </c>
      <c r="M434" s="5">
        <f>IF(L434="","",L434/IF(K434="SAR",Inputs!$B$1,Inputs!$B$2))</f>
        <v/>
      </c>
      <c r="N434" t="inlineStr">
        <is>
          <t>Generic or other</t>
        </is>
      </c>
      <c r="O434" t="inlineStr">
        <is>
          <t>JAZEERA PHARMACEUTICALS INDUSTRIES, KSA.</t>
        </is>
      </c>
      <c r="P434" t="inlineStr">
        <is>
          <t>DRN-10675/23</t>
        </is>
      </c>
    </row>
    <row r="435">
      <c r="A435" t="inlineStr">
        <is>
          <t>Bahrain</t>
        </is>
      </c>
      <c r="B435" t="inlineStr">
        <is>
          <t>A10BK</t>
        </is>
      </c>
      <c r="C435" t="inlineStr">
        <is>
          <t>SGLT2 inhibitors</t>
        </is>
      </c>
      <c r="D435" t="inlineStr">
        <is>
          <t>DAPAGLIFLOZIN</t>
        </is>
      </c>
      <c r="E435" t="inlineStr">
        <is>
          <t>DAPAZIN</t>
        </is>
      </c>
      <c r="F435" t="inlineStr">
        <is>
          <t>DAPAZIN</t>
        </is>
      </c>
      <c r="G435" t="inlineStr">
        <is>
          <t>5</t>
        </is>
      </c>
      <c r="H435" t="inlineStr">
        <is>
          <t>FILM COATED TABLET</t>
        </is>
      </c>
      <c r="I435" t="n">
        <v>30</v>
      </c>
      <c r="J435" t="n">
        <v>13.2</v>
      </c>
      <c r="K435" t="inlineStr">
        <is>
          <t>BHD</t>
        </is>
      </c>
      <c r="L435" s="5">
        <f>IF(AND(ISNUMBER(I435),I435&gt;0),J435/I435,"")</f>
        <v/>
      </c>
      <c r="M435" s="5">
        <f>IF(L435="","",L435/IF(K435="SAR",Inputs!$B$1,Inputs!$B$2))</f>
        <v/>
      </c>
      <c r="N435" t="inlineStr">
        <is>
          <t>Generic or other</t>
        </is>
      </c>
      <c r="O435" t="inlineStr">
        <is>
          <t>JAMJOOM PHARMACEUTICALS COMPANY, KSA.</t>
        </is>
      </c>
      <c r="P435" t="inlineStr">
        <is>
          <t>DRN-10692/23</t>
        </is>
      </c>
    </row>
    <row r="436">
      <c r="A436" t="inlineStr">
        <is>
          <t>Bahrain</t>
        </is>
      </c>
      <c r="B436" t="inlineStr">
        <is>
          <t>A10BK</t>
        </is>
      </c>
      <c r="C436" t="inlineStr">
        <is>
          <t>SGLT2 inhibitors</t>
        </is>
      </c>
      <c r="D436" t="inlineStr">
        <is>
          <t>DAPAGLIFLOZIN</t>
        </is>
      </c>
      <c r="E436" t="inlineStr">
        <is>
          <t>DAPAZIN</t>
        </is>
      </c>
      <c r="F436" t="inlineStr">
        <is>
          <t>DAPAZIN</t>
        </is>
      </c>
      <c r="G436" t="inlineStr">
        <is>
          <t>10</t>
        </is>
      </c>
      <c r="H436" t="inlineStr">
        <is>
          <t>FILM COATED TABLET</t>
        </is>
      </c>
      <c r="I436" t="n">
        <v>30</v>
      </c>
      <c r="J436" t="n">
        <v>13.2</v>
      </c>
      <c r="K436" t="inlineStr">
        <is>
          <t>BHD</t>
        </is>
      </c>
      <c r="L436" s="5">
        <f>IF(AND(ISNUMBER(I436),I436&gt;0),J436/I436,"")</f>
        <v/>
      </c>
      <c r="M436" s="5">
        <f>IF(L436="","",L436/IF(K436="SAR",Inputs!$B$1,Inputs!$B$2))</f>
        <v/>
      </c>
      <c r="N436" t="inlineStr">
        <is>
          <t>Generic or other</t>
        </is>
      </c>
      <c r="O436" t="inlineStr">
        <is>
          <t>JAMJOOM PHARMACEUTICALS COMPANY, KSA.</t>
        </is>
      </c>
      <c r="P436" t="inlineStr">
        <is>
          <t>DRN-10693/23</t>
        </is>
      </c>
    </row>
    <row r="437">
      <c r="A437" t="inlineStr">
        <is>
          <t>Bahrain</t>
        </is>
      </c>
      <c r="B437" t="inlineStr">
        <is>
          <t>A10BH</t>
        </is>
      </c>
      <c r="C437" t="inlineStr">
        <is>
          <t>DPP-4 inhibitors</t>
        </is>
      </c>
      <c r="D437" t="inlineStr">
        <is>
          <t>SITAGLIPTIN</t>
        </is>
      </c>
      <c r="E437" t="inlineStr">
        <is>
          <t>REMEVIA</t>
        </is>
      </c>
      <c r="F437" t="inlineStr">
        <is>
          <t>REMEVIA</t>
        </is>
      </c>
      <c r="G437" t="inlineStr">
        <is>
          <t>25</t>
        </is>
      </c>
      <c r="H437" t="inlineStr">
        <is>
          <t>FILM COATED TABLET</t>
        </is>
      </c>
      <c r="I437" t="n">
        <v>28</v>
      </c>
      <c r="J437" t="n">
        <v>3.84</v>
      </c>
      <c r="K437" t="inlineStr">
        <is>
          <t>BHD</t>
        </is>
      </c>
      <c r="L437" s="5">
        <f>IF(AND(ISNUMBER(I437),I437&gt;0),J437/I437,"")</f>
        <v/>
      </c>
      <c r="M437" s="5">
        <f>IF(L437="","",L437/IF(K437="SAR",Inputs!$B$1,Inputs!$B$2))</f>
        <v/>
      </c>
      <c r="N437" t="inlineStr">
        <is>
          <t>Generic or other</t>
        </is>
      </c>
      <c r="O437" t="inlineStr">
        <is>
          <t>REMEDICA LTD, CYPRUS.</t>
        </is>
      </c>
      <c r="P437" t="inlineStr">
        <is>
          <t>DRN-10750/23</t>
        </is>
      </c>
    </row>
    <row r="438">
      <c r="A438" t="inlineStr">
        <is>
          <t>Bahrain</t>
        </is>
      </c>
      <c r="B438" t="inlineStr">
        <is>
          <t>A10BH</t>
        </is>
      </c>
      <c r="C438" t="inlineStr">
        <is>
          <t>DPP-4 inhibitors</t>
        </is>
      </c>
      <c r="D438" t="inlineStr">
        <is>
          <t>SITAGLIPTIN</t>
        </is>
      </c>
      <c r="E438" t="inlineStr">
        <is>
          <t>REMEVIA</t>
        </is>
      </c>
      <c r="F438" t="inlineStr">
        <is>
          <t>REMEVIA</t>
        </is>
      </c>
      <c r="G438" t="inlineStr">
        <is>
          <t>50</t>
        </is>
      </c>
      <c r="H438" t="inlineStr">
        <is>
          <t>FILM COATED TABLET</t>
        </is>
      </c>
      <c r="I438" t="n">
        <v>28</v>
      </c>
      <c r="J438" t="n">
        <v>6.31</v>
      </c>
      <c r="K438" t="inlineStr">
        <is>
          <t>BHD</t>
        </is>
      </c>
      <c r="L438" s="5">
        <f>IF(AND(ISNUMBER(I438),I438&gt;0),J438/I438,"")</f>
        <v/>
      </c>
      <c r="M438" s="5">
        <f>IF(L438="","",L438/IF(K438="SAR",Inputs!$B$1,Inputs!$B$2))</f>
        <v/>
      </c>
      <c r="N438" t="inlineStr">
        <is>
          <t>Generic or other</t>
        </is>
      </c>
      <c r="O438" t="inlineStr">
        <is>
          <t>REMEDICA LTD, CYPRUS.</t>
        </is>
      </c>
      <c r="P438" t="inlineStr">
        <is>
          <t>DRN-10751/23</t>
        </is>
      </c>
    </row>
    <row r="439">
      <c r="A439" t="inlineStr">
        <is>
          <t>Bahrain</t>
        </is>
      </c>
      <c r="B439" t="inlineStr">
        <is>
          <t>A10BH</t>
        </is>
      </c>
      <c r="C439" t="inlineStr">
        <is>
          <t>DPP-4 inhibitors</t>
        </is>
      </c>
      <c r="D439" t="inlineStr">
        <is>
          <t>SITAGLIPTIN</t>
        </is>
      </c>
      <c r="E439" t="inlineStr">
        <is>
          <t>REMEVIA</t>
        </is>
      </c>
      <c r="F439" t="inlineStr">
        <is>
          <t>REMEVIA</t>
        </is>
      </c>
      <c r="G439" t="inlineStr">
        <is>
          <t>100</t>
        </is>
      </c>
      <c r="H439" t="inlineStr">
        <is>
          <t>FILM COATED TABLET</t>
        </is>
      </c>
      <c r="I439" t="n">
        <v>28</v>
      </c>
      <c r="J439" t="n">
        <v>12.47</v>
      </c>
      <c r="K439" t="inlineStr">
        <is>
          <t>BHD</t>
        </is>
      </c>
      <c r="L439" s="5">
        <f>IF(AND(ISNUMBER(I439),I439&gt;0),J439/I439,"")</f>
        <v/>
      </c>
      <c r="M439" s="5">
        <f>IF(L439="","",L439/IF(K439="SAR",Inputs!$B$1,Inputs!$B$2))</f>
        <v/>
      </c>
      <c r="N439" t="inlineStr">
        <is>
          <t>Generic or other</t>
        </is>
      </c>
      <c r="O439" t="inlineStr">
        <is>
          <t>REMEDICA LTD, CYPRUS.</t>
        </is>
      </c>
      <c r="P439" t="inlineStr">
        <is>
          <t>DRN-10752/23</t>
        </is>
      </c>
    </row>
    <row r="440">
      <c r="A440" t="inlineStr">
        <is>
          <t>Bahrain</t>
        </is>
      </c>
      <c r="B440" t="inlineStr">
        <is>
          <t>A10BH</t>
        </is>
      </c>
      <c r="C440" t="inlineStr">
        <is>
          <t>DPP-4 inhibitors</t>
        </is>
      </c>
      <c r="D440" t="inlineStr">
        <is>
          <t>VILDAGLIPTIN</t>
        </is>
      </c>
      <c r="E440" t="inlineStr">
        <is>
          <t>VILDUS</t>
        </is>
      </c>
      <c r="F440" t="inlineStr">
        <is>
          <t>VILDUS</t>
        </is>
      </c>
      <c r="G440" t="inlineStr">
        <is>
          <t>50</t>
        </is>
      </c>
      <c r="H440" t="inlineStr">
        <is>
          <t>TABLET</t>
        </is>
      </c>
      <c r="I440" t="n">
        <v>30</v>
      </c>
      <c r="J440" t="n">
        <v>4.22</v>
      </c>
      <c r="K440" t="inlineStr">
        <is>
          <t>BHD</t>
        </is>
      </c>
      <c r="L440" s="5">
        <f>IF(AND(ISNUMBER(I440),I440&gt;0),J440/I440,"")</f>
        <v/>
      </c>
      <c r="M440" s="5">
        <f>IF(L440="","",L440/IF(K440="SAR",Inputs!$B$1,Inputs!$B$2))</f>
        <v/>
      </c>
      <c r="N440" t="inlineStr">
        <is>
          <t>Generic or other</t>
        </is>
      </c>
      <c r="O440" t="inlineStr">
        <is>
          <t>JAMJOOM PHARMACEUTICALS COMPANY, KSA.</t>
        </is>
      </c>
      <c r="P440" t="inlineStr">
        <is>
          <t>DRN-10753/23</t>
        </is>
      </c>
    </row>
    <row r="441">
      <c r="A441" t="inlineStr">
        <is>
          <t>Bahrain</t>
        </is>
      </c>
      <c r="B441" t="inlineStr">
        <is>
          <t>A10BH</t>
        </is>
      </c>
      <c r="C441" t="inlineStr">
        <is>
          <t>DPP-4 inhibitors</t>
        </is>
      </c>
      <c r="D441" t="inlineStr">
        <is>
          <t>VILDAGLIPTIN</t>
        </is>
      </c>
      <c r="E441" t="inlineStr">
        <is>
          <t>VILDUS</t>
        </is>
      </c>
      <c r="F441" t="inlineStr">
        <is>
          <t>VILDUS</t>
        </is>
      </c>
      <c r="G441" t="inlineStr">
        <is>
          <t>50</t>
        </is>
      </c>
      <c r="H441" t="inlineStr">
        <is>
          <t>TABLET</t>
        </is>
      </c>
      <c r="I441" t="n">
        <v>60</v>
      </c>
      <c r="J441" t="n">
        <v>7.43</v>
      </c>
      <c r="K441" t="inlineStr">
        <is>
          <t>BHD</t>
        </is>
      </c>
      <c r="L441" s="5">
        <f>IF(AND(ISNUMBER(I441),I441&gt;0),J441/I441,"")</f>
        <v/>
      </c>
      <c r="M441" s="5">
        <f>IF(L441="","",L441/IF(K441="SAR",Inputs!$B$1,Inputs!$B$2))</f>
        <v/>
      </c>
      <c r="N441" t="inlineStr">
        <is>
          <t>Generic or other</t>
        </is>
      </c>
      <c r="O441" t="inlineStr">
        <is>
          <t>JAMJOOM PHARMACEUTICALS COMPANY, KSA.</t>
        </is>
      </c>
      <c r="P441" t="inlineStr">
        <is>
          <t>DRN-10754/23</t>
        </is>
      </c>
    </row>
    <row r="442">
      <c r="A442" t="inlineStr">
        <is>
          <t>Bahrain</t>
        </is>
      </c>
      <c r="B442" t="inlineStr">
        <is>
          <t>A10BH</t>
        </is>
      </c>
      <c r="C442" t="inlineStr">
        <is>
          <t>DPP-4 inhibitors</t>
        </is>
      </c>
      <c r="D442" t="inlineStr">
        <is>
          <t>SITAGLIPTIN</t>
        </is>
      </c>
      <c r="E442" t="inlineStr">
        <is>
          <t>CRONOXAM</t>
        </is>
      </c>
      <c r="F442" t="inlineStr">
        <is>
          <t>CRONOXAM</t>
        </is>
      </c>
      <c r="G442" t="inlineStr">
        <is>
          <t>100</t>
        </is>
      </c>
      <c r="H442" t="inlineStr">
        <is>
          <t>FILM COATED TABLET</t>
        </is>
      </c>
      <c r="I442" t="n">
        <v>28</v>
      </c>
      <c r="J442" t="n">
        <v>11.22</v>
      </c>
      <c r="K442" t="inlineStr">
        <is>
          <t>BHD</t>
        </is>
      </c>
      <c r="L442" s="5">
        <f>IF(AND(ISNUMBER(I442),I442&gt;0),J442/I442,"")</f>
        <v/>
      </c>
      <c r="M442" s="5">
        <f>IF(L442="","",L442/IF(K442="SAR",Inputs!$B$1,Inputs!$B$2))</f>
        <v/>
      </c>
      <c r="N442" t="inlineStr">
        <is>
          <t>Generic or other</t>
        </is>
      </c>
      <c r="O442" t="inlineStr">
        <is>
          <t>APOTEX INC, CANADA.</t>
        </is>
      </c>
      <c r="P442" t="inlineStr">
        <is>
          <t>DRN-10758/23</t>
        </is>
      </c>
    </row>
    <row r="443">
      <c r="A443" t="inlineStr">
        <is>
          <t>Bahrain</t>
        </is>
      </c>
      <c r="B443" t="inlineStr">
        <is>
          <t>A10BH</t>
        </is>
      </c>
      <c r="C443" t="inlineStr">
        <is>
          <t>DPP-4 inhibitors</t>
        </is>
      </c>
      <c r="D443" t="inlineStr">
        <is>
          <t>SITAGLIPTIN</t>
        </is>
      </c>
      <c r="E443" t="inlineStr">
        <is>
          <t>CRONOXAM PLUS</t>
        </is>
      </c>
      <c r="F443" t="inlineStr">
        <is>
          <t>CRONOXAM</t>
        </is>
      </c>
      <c r="G443" t="inlineStr">
        <is>
          <t>50/850</t>
        </is>
      </c>
      <c r="H443" t="inlineStr">
        <is>
          <t>FILM COATED TABLET</t>
        </is>
      </c>
      <c r="I443" t="n">
        <v>56</v>
      </c>
      <c r="J443" t="n">
        <v>13.17</v>
      </c>
      <c r="K443" t="inlineStr">
        <is>
          <t>BHD</t>
        </is>
      </c>
      <c r="L443" s="5">
        <f>IF(AND(ISNUMBER(I443),I443&gt;0),J443/I443,"")</f>
        <v/>
      </c>
      <c r="M443" s="5">
        <f>IF(L443="","",L443/IF(K443="SAR",Inputs!$B$1,Inputs!$B$2))</f>
        <v/>
      </c>
      <c r="N443" t="inlineStr">
        <is>
          <t>Generic or other</t>
        </is>
      </c>
      <c r="O443" t="inlineStr">
        <is>
          <t>APOTEX INC, CANADA.</t>
        </is>
      </c>
      <c r="P443" t="inlineStr">
        <is>
          <t>DRN-10759/23</t>
        </is>
      </c>
    </row>
    <row r="444">
      <c r="A444" t="inlineStr">
        <is>
          <t>Bahrain</t>
        </is>
      </c>
      <c r="B444" t="inlineStr">
        <is>
          <t>A10BH</t>
        </is>
      </c>
      <c r="C444" t="inlineStr">
        <is>
          <t>DPP-4 inhibitors</t>
        </is>
      </c>
      <c r="D444" t="inlineStr">
        <is>
          <t>SITAGLIPTIN</t>
        </is>
      </c>
      <c r="E444" t="inlineStr">
        <is>
          <t>CRONOXAM PLUS</t>
        </is>
      </c>
      <c r="F444" t="inlineStr">
        <is>
          <t>CRONOXAM</t>
        </is>
      </c>
      <c r="G444" t="inlineStr">
        <is>
          <t>50/1000</t>
        </is>
      </c>
      <c r="H444" t="inlineStr">
        <is>
          <t>FILM COATED TABLET</t>
        </is>
      </c>
      <c r="I444" t="n">
        <v>56</v>
      </c>
      <c r="J444" t="n">
        <v>13.65</v>
      </c>
      <c r="K444" t="inlineStr">
        <is>
          <t>BHD</t>
        </is>
      </c>
      <c r="L444" s="5">
        <f>IF(AND(ISNUMBER(I444),I444&gt;0),J444/I444,"")</f>
        <v/>
      </c>
      <c r="M444" s="5">
        <f>IF(L444="","",L444/IF(K444="SAR",Inputs!$B$1,Inputs!$B$2))</f>
        <v/>
      </c>
      <c r="N444" t="inlineStr">
        <is>
          <t>Generic or other</t>
        </is>
      </c>
      <c r="O444" t="inlineStr">
        <is>
          <t>APOTEX INC, CANADA.</t>
        </is>
      </c>
      <c r="P444" t="inlineStr">
        <is>
          <t>DRN-10760/23</t>
        </is>
      </c>
    </row>
    <row r="445">
      <c r="A445" t="inlineStr">
        <is>
          <t>Bahrain</t>
        </is>
      </c>
      <c r="B445" t="inlineStr">
        <is>
          <t>A10BH</t>
        </is>
      </c>
      <c r="C445" t="inlineStr">
        <is>
          <t>DPP-4 inhibitors</t>
        </is>
      </c>
      <c r="D445" t="inlineStr">
        <is>
          <t>VILDAGLIPTIN</t>
        </is>
      </c>
      <c r="E445" t="inlineStr">
        <is>
          <t>VILDARAM</t>
        </is>
      </c>
      <c r="F445" t="inlineStr">
        <is>
          <t>VILDARAM</t>
        </is>
      </c>
      <c r="G445" t="inlineStr">
        <is>
          <t>50</t>
        </is>
      </c>
      <c r="H445" t="inlineStr">
        <is>
          <t>TABLET</t>
        </is>
      </c>
      <c r="I445" t="n">
        <v>30</v>
      </c>
      <c r="J445" t="n">
        <v>3.8</v>
      </c>
      <c r="K445" t="inlineStr">
        <is>
          <t>BHD</t>
        </is>
      </c>
      <c r="L445" s="5">
        <f>IF(AND(ISNUMBER(I445),I445&gt;0),J445/I445,"")</f>
        <v/>
      </c>
      <c r="M445" s="5">
        <f>IF(L445="","",L445/IF(K445="SAR",Inputs!$B$1,Inputs!$B$2))</f>
        <v/>
      </c>
      <c r="N445" t="inlineStr">
        <is>
          <t>Generic or other</t>
        </is>
      </c>
      <c r="O445" t="inlineStr">
        <is>
          <t>RAM PHARMACEUTICAL INDUSTRIES CO. LTD, JORDAN.</t>
        </is>
      </c>
      <c r="P445" t="inlineStr">
        <is>
          <t>DRN-10958/24</t>
        </is>
      </c>
    </row>
    <row r="446">
      <c r="A446" t="inlineStr">
        <is>
          <t>Bahrain</t>
        </is>
      </c>
      <c r="B446" t="inlineStr">
        <is>
          <t>J07BK</t>
        </is>
      </c>
      <c r="C446" t="inlineStr">
        <is>
          <t>Varicella and zoster vaccines</t>
        </is>
      </c>
      <c r="D446" t="inlineStr">
        <is>
          <t>Varicella and zoster vaccines</t>
        </is>
      </c>
      <c r="E446" t="inlineStr">
        <is>
          <t>SHINGRIX</t>
        </is>
      </c>
      <c r="F446" t="inlineStr">
        <is>
          <t>SHINGRIX</t>
        </is>
      </c>
      <c r="G446" t="inlineStr">
        <is>
          <t>50</t>
        </is>
      </c>
      <c r="H446" t="inlineStr">
        <is>
          <t>POWDER AND SUSPENSION FOR SUSPENSION FOR INJECTION</t>
        </is>
      </c>
      <c r="I446" t="n">
        <v>1</v>
      </c>
      <c r="J446" t="n">
        <v>80.48</v>
      </c>
      <c r="K446" t="inlineStr">
        <is>
          <t>BHD</t>
        </is>
      </c>
      <c r="L446" s="5">
        <f>IF(AND(ISNUMBER(I446),I446&gt;0),J446/I446,"")</f>
        <v/>
      </c>
      <c r="M446" s="5">
        <f>IF(L446="","",L446/IF(K446="SAR",Inputs!$B$1,Inputs!$B$2))</f>
        <v/>
      </c>
      <c r="N446" t="inlineStr">
        <is>
          <t>Originator</t>
        </is>
      </c>
      <c r="O446" t="inlineStr">
        <is>
          <t>GLAXOSMITHKLINE BIOLOGICALS SA, BELGIUM.</t>
        </is>
      </c>
      <c r="P446" t="inlineStr">
        <is>
          <t>DRN-10982/24</t>
        </is>
      </c>
    </row>
    <row r="447">
      <c r="A447" t="inlineStr">
        <is>
          <t>Bahrain</t>
        </is>
      </c>
      <c r="B447" t="inlineStr">
        <is>
          <t>A10BK</t>
        </is>
      </c>
      <c r="C447" t="inlineStr">
        <is>
          <t>SGLT2 inhibitors</t>
        </is>
      </c>
      <c r="D447" t="inlineStr">
        <is>
          <t>DAPAGLIFLOZIN</t>
        </is>
      </c>
      <c r="E447" t="inlineStr">
        <is>
          <t>DFLOZIN-10</t>
        </is>
      </c>
      <c r="F447" t="inlineStr">
        <is>
          <t>DFLOZIN</t>
        </is>
      </c>
      <c r="G447" t="inlineStr">
        <is>
          <t>10</t>
        </is>
      </c>
      <c r="H447" t="inlineStr">
        <is>
          <t>FILM COATED TABLET</t>
        </is>
      </c>
      <c r="I447" t="n">
        <v>30</v>
      </c>
      <c r="J447" t="n">
        <v>8.140000000000001</v>
      </c>
      <c r="K447" t="inlineStr">
        <is>
          <t>BHD</t>
        </is>
      </c>
      <c r="L447" s="5">
        <f>IF(AND(ISNUMBER(I447),I447&gt;0),J447/I447,"")</f>
        <v/>
      </c>
      <c r="M447" s="5">
        <f>IF(L447="","",L447/IF(K447="SAR",Inputs!$B$1,Inputs!$B$2))</f>
        <v/>
      </c>
      <c r="N447" t="inlineStr">
        <is>
          <t>Generic or other</t>
        </is>
      </c>
      <c r="O447" t="inlineStr">
        <is>
          <t>MICRO LABS LIMITED, INDIA.</t>
        </is>
      </c>
      <c r="P447" t="inlineStr">
        <is>
          <t>DRN-10991/24</t>
        </is>
      </c>
    </row>
    <row r="448">
      <c r="A448" t="inlineStr">
        <is>
          <t>Bahrain</t>
        </is>
      </c>
      <c r="B448" t="inlineStr">
        <is>
          <t>A10BH</t>
        </is>
      </c>
      <c r="C448" t="inlineStr">
        <is>
          <t>DPP-4 inhibitors</t>
        </is>
      </c>
      <c r="D448" t="inlineStr">
        <is>
          <t>LINAGLIPTIN</t>
        </is>
      </c>
      <c r="E448" t="inlineStr">
        <is>
          <t>DIABETEN</t>
        </is>
      </c>
      <c r="F448" t="inlineStr">
        <is>
          <t>DIABETEN</t>
        </is>
      </c>
      <c r="G448" t="inlineStr">
        <is>
          <t>5</t>
        </is>
      </c>
      <c r="H448" t="inlineStr">
        <is>
          <t>FILM COATED TABLET</t>
        </is>
      </c>
      <c r="I448" t="n">
        <v>30</v>
      </c>
      <c r="J448" t="n">
        <v>8.94</v>
      </c>
      <c r="K448" t="inlineStr">
        <is>
          <t>BHD</t>
        </is>
      </c>
      <c r="L448" s="5">
        <f>IF(AND(ISNUMBER(I448),I448&gt;0),J448/I448,"")</f>
        <v/>
      </c>
      <c r="M448" s="5">
        <f>IF(L448="","",L448/IF(K448="SAR",Inputs!$B$1,Inputs!$B$2))</f>
        <v/>
      </c>
      <c r="N448" t="inlineStr">
        <is>
          <t>Generic or other</t>
        </is>
      </c>
      <c r="O448" t="inlineStr">
        <is>
          <t>UNITED PHARMACEUTICAL MANUFACTURING CO. LTD, JORDAN.</t>
        </is>
      </c>
      <c r="P448" t="inlineStr">
        <is>
          <t>DRN-10992/24</t>
        </is>
      </c>
    </row>
    <row r="449">
      <c r="A449" t="inlineStr">
        <is>
          <t>Bahrain</t>
        </is>
      </c>
      <c r="B449" t="inlineStr">
        <is>
          <t>V03AB</t>
        </is>
      </c>
      <c r="C449" t="inlineStr">
        <is>
          <t>Antidotes</t>
        </is>
      </c>
      <c r="D449" t="inlineStr">
        <is>
          <t>SUGAMMADEX</t>
        </is>
      </c>
      <c r="E449" t="inlineStr">
        <is>
          <t>SEGAJET</t>
        </is>
      </c>
      <c r="F449" t="inlineStr">
        <is>
          <t>SEGAJET</t>
        </is>
      </c>
      <c r="G449" t="inlineStr">
        <is>
          <t>100</t>
        </is>
      </c>
      <c r="H449" t="inlineStr">
        <is>
          <t>SOLUTION FOR INJECTION</t>
        </is>
      </c>
      <c r="I449" t="n">
        <v>10</v>
      </c>
      <c r="J449" t="n">
        <v>205.66</v>
      </c>
      <c r="K449" t="inlineStr">
        <is>
          <t>BHD</t>
        </is>
      </c>
      <c r="L449" s="5">
        <f>IF(AND(ISNUMBER(I449),I449&gt;0),J449/I449,"")</f>
        <v/>
      </c>
      <c r="M449" s="5">
        <f>IF(L449="","",L449/IF(K449="SAR",Inputs!$B$1,Inputs!$B$2))</f>
        <v/>
      </c>
      <c r="N449" t="inlineStr">
        <is>
          <t>Generic or other</t>
        </is>
      </c>
      <c r="O449" t="inlineStr">
        <is>
          <t>SANDOZ GMBH, AUSTRIA.</t>
        </is>
      </c>
      <c r="P449" t="inlineStr">
        <is>
          <t>DRN-11002/24</t>
        </is>
      </c>
    </row>
    <row r="450">
      <c r="A450" t="inlineStr">
        <is>
          <t>Bahrain</t>
        </is>
      </c>
      <c r="B450" t="inlineStr">
        <is>
          <t>V03AB</t>
        </is>
      </c>
      <c r="C450" t="inlineStr">
        <is>
          <t>Antidotes</t>
        </is>
      </c>
      <c r="D450" t="inlineStr">
        <is>
          <t>SUGAMMADEX</t>
        </is>
      </c>
      <c r="E450" t="inlineStr">
        <is>
          <t>SEGAJET</t>
        </is>
      </c>
      <c r="F450" t="inlineStr">
        <is>
          <t>SEGAJET</t>
        </is>
      </c>
      <c r="G450" t="inlineStr">
        <is>
          <t>100</t>
        </is>
      </c>
      <c r="H450" t="inlineStr">
        <is>
          <t>SOLUTION FOR INJECTION</t>
        </is>
      </c>
      <c r="I450" t="n">
        <v>10</v>
      </c>
      <c r="J450" t="n">
        <v>514.15</v>
      </c>
      <c r="K450" t="inlineStr">
        <is>
          <t>BHD</t>
        </is>
      </c>
      <c r="L450" s="5">
        <f>IF(AND(ISNUMBER(I450),I450&gt;0),J450/I450,"")</f>
        <v/>
      </c>
      <c r="M450" s="5">
        <f>IF(L450="","",L450/IF(K450="SAR",Inputs!$B$1,Inputs!$B$2))</f>
        <v/>
      </c>
      <c r="N450" t="inlineStr">
        <is>
          <t>Generic or other</t>
        </is>
      </c>
      <c r="O450" t="inlineStr">
        <is>
          <t>SANDOZ GMBH, AUSTRIA.</t>
        </is>
      </c>
      <c r="P450" t="inlineStr">
        <is>
          <t>DRN-11003/24</t>
        </is>
      </c>
    </row>
    <row r="451">
      <c r="A451" t="inlineStr">
        <is>
          <t>Bahrain</t>
        </is>
      </c>
      <c r="B451" t="inlineStr">
        <is>
          <t>L01XC</t>
        </is>
      </c>
      <c r="C451" t="inlineStr"/>
      <c r="D451" t="inlineStr">
        <is>
          <t>ATEZOLIZUMAB</t>
        </is>
      </c>
      <c r="E451" t="inlineStr">
        <is>
          <t>TECENTRIQ</t>
        </is>
      </c>
      <c r="F451" t="inlineStr">
        <is>
          <t>TECENTRIQ</t>
        </is>
      </c>
      <c r="G451" t="inlineStr">
        <is>
          <t>1875</t>
        </is>
      </c>
      <c r="H451" t="inlineStr">
        <is>
          <t>SOLUTION FOR INJECTION</t>
        </is>
      </c>
      <c r="I451" t="n">
        <v>1</v>
      </c>
      <c r="J451" t="n">
        <v>3016.66</v>
      </c>
      <c r="K451" t="inlineStr">
        <is>
          <t>BHD</t>
        </is>
      </c>
      <c r="L451" s="5">
        <f>IF(AND(ISNUMBER(I451),I451&gt;0),J451/I451,"")</f>
        <v/>
      </c>
      <c r="M451" s="5">
        <f>IF(L451="","",L451/IF(K451="SAR",Inputs!$B$1,Inputs!$B$2))</f>
        <v/>
      </c>
      <c r="N451" t="inlineStr">
        <is>
          <t>Originator</t>
        </is>
      </c>
      <c r="O451" t="inlineStr">
        <is>
          <t>F. HOFFMANN LA ROCHE LTD, SWITZERLAND.</t>
        </is>
      </c>
      <c r="P451" t="inlineStr">
        <is>
          <t>DRN-11024/24</t>
        </is>
      </c>
    </row>
    <row r="452">
      <c r="A452" t="inlineStr">
        <is>
          <t>Bahrain</t>
        </is>
      </c>
      <c r="B452" t="inlineStr">
        <is>
          <t>A10BK</t>
        </is>
      </c>
      <c r="C452" t="inlineStr">
        <is>
          <t>SGLT2 inhibitors</t>
        </is>
      </c>
      <c r="D452" t="inlineStr">
        <is>
          <t>DAPAGLIFLOZIN</t>
        </is>
      </c>
      <c r="E452" t="inlineStr">
        <is>
          <t>DIAPAGLIF</t>
        </is>
      </c>
      <c r="F452" t="inlineStr">
        <is>
          <t>DIAPAGLIF</t>
        </is>
      </c>
      <c r="G452" t="inlineStr">
        <is>
          <t>5</t>
        </is>
      </c>
      <c r="H452" t="inlineStr">
        <is>
          <t>FILM COATED TABLET</t>
        </is>
      </c>
      <c r="I452" t="n">
        <v>30</v>
      </c>
      <c r="J452" t="n">
        <v>12.54</v>
      </c>
      <c r="K452" t="inlineStr">
        <is>
          <t>BHD</t>
        </is>
      </c>
      <c r="L452" s="5">
        <f>IF(AND(ISNUMBER(I452),I452&gt;0),J452/I452,"")</f>
        <v/>
      </c>
      <c r="M452" s="5">
        <f>IF(L452="","",L452/IF(K452="SAR",Inputs!$B$1,Inputs!$B$2))</f>
        <v/>
      </c>
      <c r="N452" t="inlineStr">
        <is>
          <t>Generic or other</t>
        </is>
      </c>
      <c r="O452" t="inlineStr">
        <is>
          <t>SANDOZ CANADA INC, CANADA.</t>
        </is>
      </c>
      <c r="P452" t="inlineStr">
        <is>
          <t>DRN-11025/24</t>
        </is>
      </c>
    </row>
    <row r="453">
      <c r="A453" t="inlineStr">
        <is>
          <t>Bahrain</t>
        </is>
      </c>
      <c r="B453" t="inlineStr">
        <is>
          <t>A10BK</t>
        </is>
      </c>
      <c r="C453" t="inlineStr">
        <is>
          <t>SGLT2 inhibitors</t>
        </is>
      </c>
      <c r="D453" t="inlineStr">
        <is>
          <t>DAPAGLIFLOZIN</t>
        </is>
      </c>
      <c r="E453" t="inlineStr">
        <is>
          <t>DIAPAGLIF</t>
        </is>
      </c>
      <c r="F453" t="inlineStr">
        <is>
          <t>DIAPAGLIF</t>
        </is>
      </c>
      <c r="G453" t="inlineStr">
        <is>
          <t>10</t>
        </is>
      </c>
      <c r="H453" t="inlineStr">
        <is>
          <t>FILM COATED TABLET</t>
        </is>
      </c>
      <c r="I453" t="n">
        <v>30</v>
      </c>
      <c r="J453" t="n">
        <v>12.54</v>
      </c>
      <c r="K453" t="inlineStr">
        <is>
          <t>BHD</t>
        </is>
      </c>
      <c r="L453" s="5">
        <f>IF(AND(ISNUMBER(I453),I453&gt;0),J453/I453,"")</f>
        <v/>
      </c>
      <c r="M453" s="5">
        <f>IF(L453="","",L453/IF(K453="SAR",Inputs!$B$1,Inputs!$B$2))</f>
        <v/>
      </c>
      <c r="N453" t="inlineStr">
        <is>
          <t>Generic or other</t>
        </is>
      </c>
      <c r="O453" t="inlineStr">
        <is>
          <t>SANDOZ CANADA INC, CANADA.</t>
        </is>
      </c>
      <c r="P453" t="inlineStr">
        <is>
          <t>DRN-11026/24</t>
        </is>
      </c>
    </row>
    <row r="454">
      <c r="A454" t="inlineStr">
        <is>
          <t>Bahrain</t>
        </is>
      </c>
      <c r="B454" t="inlineStr">
        <is>
          <t>A10BK</t>
        </is>
      </c>
      <c r="C454" t="inlineStr">
        <is>
          <t>SGLT2 inhibitors</t>
        </is>
      </c>
      <c r="D454" t="inlineStr">
        <is>
          <t>DAPAGLIFLOZIN</t>
        </is>
      </c>
      <c r="E454" t="inlineStr">
        <is>
          <t>GRIPDI</t>
        </is>
      </c>
      <c r="F454" t="inlineStr">
        <is>
          <t>GRIPDI</t>
        </is>
      </c>
      <c r="G454" t="inlineStr">
        <is>
          <t>5</t>
        </is>
      </c>
      <c r="H454" t="inlineStr">
        <is>
          <t>FILM COATED TABLET</t>
        </is>
      </c>
      <c r="I454" t="n">
        <v>30</v>
      </c>
      <c r="J454" t="n">
        <v>10.57</v>
      </c>
      <c r="K454" t="inlineStr">
        <is>
          <t>BHD</t>
        </is>
      </c>
      <c r="L454" s="5">
        <f>IF(AND(ISNUMBER(I454),I454&gt;0),J454/I454,"")</f>
        <v/>
      </c>
      <c r="M454" s="5">
        <f>IF(L454="","",L454/IF(K454="SAR",Inputs!$B$1,Inputs!$B$2))</f>
        <v/>
      </c>
      <c r="N454" t="inlineStr">
        <is>
          <t>Generic or other</t>
        </is>
      </c>
      <c r="O454" t="inlineStr">
        <is>
          <t>APOTEX INC, CANADA.</t>
        </is>
      </c>
      <c r="P454" t="inlineStr">
        <is>
          <t>DRN-11033/24</t>
        </is>
      </c>
    </row>
    <row r="455">
      <c r="A455" t="inlineStr">
        <is>
          <t>Bahrain</t>
        </is>
      </c>
      <c r="B455" t="inlineStr">
        <is>
          <t>A10BK</t>
        </is>
      </c>
      <c r="C455" t="inlineStr">
        <is>
          <t>SGLT2 inhibitors</t>
        </is>
      </c>
      <c r="D455" t="inlineStr">
        <is>
          <t>DAPAGLIFLOZIN</t>
        </is>
      </c>
      <c r="E455" t="inlineStr">
        <is>
          <t>GRIPDI</t>
        </is>
      </c>
      <c r="F455" t="inlineStr">
        <is>
          <t>GRIPDI</t>
        </is>
      </c>
      <c r="G455" t="inlineStr">
        <is>
          <t>10</t>
        </is>
      </c>
      <c r="H455" t="inlineStr">
        <is>
          <t>FILM COATED TABLET</t>
        </is>
      </c>
      <c r="I455" t="n">
        <v>30</v>
      </c>
      <c r="J455" t="n">
        <v>10.57</v>
      </c>
      <c r="K455" t="inlineStr">
        <is>
          <t>BHD</t>
        </is>
      </c>
      <c r="L455" s="5">
        <f>IF(AND(ISNUMBER(I455),I455&gt;0),J455/I455,"")</f>
        <v/>
      </c>
      <c r="M455" s="5">
        <f>IF(L455="","",L455/IF(K455="SAR",Inputs!$B$1,Inputs!$B$2))</f>
        <v/>
      </c>
      <c r="N455" t="inlineStr">
        <is>
          <t>Generic or other</t>
        </is>
      </c>
      <c r="O455" t="inlineStr">
        <is>
          <t>APOTEX INC, CANADA.</t>
        </is>
      </c>
      <c r="P455" t="inlineStr">
        <is>
          <t>DRN-11034/24</t>
        </is>
      </c>
    </row>
    <row r="456">
      <c r="A456" t="inlineStr">
        <is>
          <t>Bahrain</t>
        </is>
      </c>
      <c r="B456" t="inlineStr">
        <is>
          <t>L01FF</t>
        </is>
      </c>
      <c r="C456" t="inlineStr">
        <is>
          <t>PD-1 / PD-L1 antibodies</t>
        </is>
      </c>
      <c r="D456" t="inlineStr">
        <is>
          <t>DOSTARLIMAB</t>
        </is>
      </c>
      <c r="E456" t="inlineStr">
        <is>
          <t>JEMPERLI</t>
        </is>
      </c>
      <c r="F456" t="inlineStr">
        <is>
          <t>JEMPERLI</t>
        </is>
      </c>
      <c r="G456" t="inlineStr">
        <is>
          <t>500</t>
        </is>
      </c>
      <c r="H456" t="inlineStr">
        <is>
          <t>CONCENTRATE FOR SOLUTION FOR INFUSION</t>
        </is>
      </c>
      <c r="I456" t="n">
        <v>1</v>
      </c>
      <c r="J456" t="n">
        <v>3520.81</v>
      </c>
      <c r="K456" t="inlineStr">
        <is>
          <t>BHD</t>
        </is>
      </c>
      <c r="L456" s="5">
        <f>IF(AND(ISNUMBER(I456),I456&gt;0),J456/I456,"")</f>
        <v/>
      </c>
      <c r="M456" s="5">
        <f>IF(L456="","",L456/IF(K456="SAR",Inputs!$B$1,Inputs!$B$2))</f>
        <v/>
      </c>
      <c r="N456" t="inlineStr">
        <is>
          <t>Originator</t>
        </is>
      </c>
      <c r="O456" t="inlineStr">
        <is>
          <t>GLAXOSMITHKLINE UK LIMITED, UK.</t>
        </is>
      </c>
      <c r="P456" t="inlineStr">
        <is>
          <t>DRN-11048/24</t>
        </is>
      </c>
    </row>
    <row r="457">
      <c r="A457" t="inlineStr">
        <is>
          <t>Bahrain</t>
        </is>
      </c>
      <c r="B457" t="inlineStr">
        <is>
          <t>A10BK</t>
        </is>
      </c>
      <c r="C457" t="inlineStr">
        <is>
          <t>SGLT2 inhibitors</t>
        </is>
      </c>
      <c r="D457" t="inlineStr">
        <is>
          <t>DAPAGLIFLOZIN</t>
        </is>
      </c>
      <c r="E457" t="inlineStr">
        <is>
          <t>DAPAGLIFLOZIN-EVAPHARMA</t>
        </is>
      </c>
      <c r="F457" t="inlineStr">
        <is>
          <t>DAPAGLIFLOZIN</t>
        </is>
      </c>
      <c r="G457" t="inlineStr">
        <is>
          <t>5</t>
        </is>
      </c>
      <c r="H457" t="inlineStr">
        <is>
          <t>FILM COATED TABLET</t>
        </is>
      </c>
      <c r="I457" t="n">
        <v>30</v>
      </c>
      <c r="J457" t="n">
        <v>6.82</v>
      </c>
      <c r="K457" t="inlineStr">
        <is>
          <t>BHD</t>
        </is>
      </c>
      <c r="L457" s="5">
        <f>IF(AND(ISNUMBER(I457),I457&gt;0),J457/I457,"")</f>
        <v/>
      </c>
      <c r="M457" s="5">
        <f>IF(L457="","",L457/IF(K457="SAR",Inputs!$B$1,Inputs!$B$2))</f>
        <v/>
      </c>
      <c r="N457" t="inlineStr">
        <is>
          <t>Generic or other</t>
        </is>
      </c>
      <c r="O457" t="inlineStr">
        <is>
          <t>EVA PHARMA FOR PHARMACEUTICALS &amp; MEDICAL APPLIANCES, EGYPT.</t>
        </is>
      </c>
      <c r="P457" t="inlineStr">
        <is>
          <t>DRN-11086/24</t>
        </is>
      </c>
    </row>
    <row r="458">
      <c r="A458" t="inlineStr">
        <is>
          <t>Bahrain</t>
        </is>
      </c>
      <c r="B458" t="inlineStr">
        <is>
          <t>A10BK</t>
        </is>
      </c>
      <c r="C458" t="inlineStr">
        <is>
          <t>SGLT2 inhibitors</t>
        </is>
      </c>
      <c r="D458" t="inlineStr">
        <is>
          <t>DAPAGLIFLOZIN</t>
        </is>
      </c>
      <c r="E458" t="inlineStr">
        <is>
          <t>DAPAGLIFLOZIN-EVAPHARMA</t>
        </is>
      </c>
      <c r="F458" t="inlineStr">
        <is>
          <t>DAPAGLIFLOZIN</t>
        </is>
      </c>
      <c r="G458" t="inlineStr">
        <is>
          <t>10</t>
        </is>
      </c>
      <c r="H458" t="inlineStr">
        <is>
          <t>FILM COATED TABLET</t>
        </is>
      </c>
      <c r="I458" t="n">
        <v>30</v>
      </c>
      <c r="J458" t="n">
        <v>6.82</v>
      </c>
      <c r="K458" t="inlineStr">
        <is>
          <t>BHD</t>
        </is>
      </c>
      <c r="L458" s="5">
        <f>IF(AND(ISNUMBER(I458),I458&gt;0),J458/I458,"")</f>
        <v/>
      </c>
      <c r="M458" s="5">
        <f>IF(L458="","",L458/IF(K458="SAR",Inputs!$B$1,Inputs!$B$2))</f>
        <v/>
      </c>
      <c r="N458" t="inlineStr">
        <is>
          <t>Generic or other</t>
        </is>
      </c>
      <c r="O458" t="inlineStr">
        <is>
          <t>EVA PHARMA FOR PHARMACEUTICALS &amp; MEDICAL APPLIANCES, EGYPT.</t>
        </is>
      </c>
      <c r="P458" t="inlineStr">
        <is>
          <t>DRN-11087/24</t>
        </is>
      </c>
    </row>
    <row r="459">
      <c r="A459" t="inlineStr">
        <is>
          <t>Bahrain</t>
        </is>
      </c>
      <c r="B459" t="inlineStr">
        <is>
          <t>A10BH</t>
        </is>
      </c>
      <c r="C459" t="inlineStr">
        <is>
          <t>DPP-4 inhibitors</t>
        </is>
      </c>
      <c r="D459" t="inlineStr">
        <is>
          <t>VILDAGLIPTIN</t>
        </is>
      </c>
      <c r="E459" t="inlineStr">
        <is>
          <t>VILGLAV 50</t>
        </is>
      </c>
      <c r="F459" t="inlineStr">
        <is>
          <t>VILGLAV</t>
        </is>
      </c>
      <c r="G459" t="inlineStr">
        <is>
          <t>50</t>
        </is>
      </c>
      <c r="H459" t="inlineStr">
        <is>
          <t>TABLET</t>
        </is>
      </c>
      <c r="I459" t="n">
        <v>30</v>
      </c>
      <c r="J459" t="n">
        <v>5.2</v>
      </c>
      <c r="K459" t="inlineStr">
        <is>
          <t>BHD</t>
        </is>
      </c>
      <c r="L459" s="5">
        <f>IF(AND(ISNUMBER(I459),I459&gt;0),J459/I459,"")</f>
        <v/>
      </c>
      <c r="M459" s="5">
        <f>IF(L459="","",L459/IF(K459="SAR",Inputs!$B$1,Inputs!$B$2))</f>
        <v/>
      </c>
      <c r="N459" t="inlineStr">
        <is>
          <t>Generic or other</t>
        </is>
      </c>
      <c r="O459" t="inlineStr">
        <is>
          <t>HETERO LABS LIMITED (UNIT-V), INDIA.</t>
        </is>
      </c>
      <c r="P459" t="inlineStr">
        <is>
          <t>DRN-11103/24</t>
        </is>
      </c>
    </row>
    <row r="460">
      <c r="A460" t="inlineStr">
        <is>
          <t>Bahrain</t>
        </is>
      </c>
      <c r="B460" t="inlineStr">
        <is>
          <t>A10BH</t>
        </is>
      </c>
      <c r="C460" t="inlineStr">
        <is>
          <t>DPP-4 inhibitors</t>
        </is>
      </c>
      <c r="D460" t="inlineStr">
        <is>
          <t>VILDAGLIPTIN</t>
        </is>
      </c>
      <c r="E460" t="inlineStr">
        <is>
          <t>VILGLAV 50</t>
        </is>
      </c>
      <c r="F460" t="inlineStr">
        <is>
          <t>VILGLAV</t>
        </is>
      </c>
      <c r="G460" t="inlineStr">
        <is>
          <t>50</t>
        </is>
      </c>
      <c r="H460" t="inlineStr">
        <is>
          <t>TABLET</t>
        </is>
      </c>
      <c r="I460" t="n">
        <v>60</v>
      </c>
      <c r="J460" t="n">
        <v>10.4</v>
      </c>
      <c r="K460" t="inlineStr">
        <is>
          <t>BHD</t>
        </is>
      </c>
      <c r="L460" s="5">
        <f>IF(AND(ISNUMBER(I460),I460&gt;0),J460/I460,"")</f>
        <v/>
      </c>
      <c r="M460" s="5">
        <f>IF(L460="","",L460/IF(K460="SAR",Inputs!$B$1,Inputs!$B$2))</f>
        <v/>
      </c>
      <c r="N460" t="inlineStr">
        <is>
          <t>Generic or other</t>
        </is>
      </c>
      <c r="O460" t="inlineStr">
        <is>
          <t>HETERO LABS LIMITED (UNIT-V), INDIA.</t>
        </is>
      </c>
      <c r="P460" t="inlineStr">
        <is>
          <t>DRN-11104/24</t>
        </is>
      </c>
    </row>
    <row r="461">
      <c r="A461" t="inlineStr">
        <is>
          <t>Bahrain</t>
        </is>
      </c>
      <c r="B461" t="inlineStr">
        <is>
          <t>A10BH</t>
        </is>
      </c>
      <c r="C461" t="inlineStr">
        <is>
          <t>DPP-4 inhibitors</t>
        </is>
      </c>
      <c r="D461" t="inlineStr">
        <is>
          <t>VILDAGLIPTIN</t>
        </is>
      </c>
      <c r="E461" t="inlineStr">
        <is>
          <t>GLEPTAL</t>
        </is>
      </c>
      <c r="F461" t="inlineStr">
        <is>
          <t>GLEPTAL</t>
        </is>
      </c>
      <c r="G461" t="inlineStr">
        <is>
          <t>50</t>
        </is>
      </c>
      <c r="H461" t="inlineStr">
        <is>
          <t>TABLET</t>
        </is>
      </c>
      <c r="I461" t="n">
        <v>30</v>
      </c>
      <c r="J461" t="n">
        <v>4</v>
      </c>
      <c r="K461" t="inlineStr">
        <is>
          <t>BHD</t>
        </is>
      </c>
      <c r="L461" s="5">
        <f>IF(AND(ISNUMBER(I461),I461&gt;0),J461/I461,"")</f>
        <v/>
      </c>
      <c r="M461" s="5">
        <f>IF(L461="","",L461/IF(K461="SAR",Inputs!$B$1,Inputs!$B$2))</f>
        <v/>
      </c>
      <c r="N461" t="inlineStr">
        <is>
          <t>Generic or other</t>
        </is>
      </c>
      <c r="O461" t="inlineStr">
        <is>
          <t>AL TAQADDOM PHARMACEUTICAL INDUSTRIES, JORDAN.</t>
        </is>
      </c>
      <c r="P461" t="inlineStr">
        <is>
          <t>DRN-11131/24</t>
        </is>
      </c>
    </row>
    <row r="462">
      <c r="A462" t="inlineStr">
        <is>
          <t>Bahrain</t>
        </is>
      </c>
      <c r="B462" t="inlineStr">
        <is>
          <t>A10BH</t>
        </is>
      </c>
      <c r="C462" t="inlineStr">
        <is>
          <t>DPP-4 inhibitors</t>
        </is>
      </c>
      <c r="D462" t="inlineStr">
        <is>
          <t>VILDAGLIPTIN</t>
        </is>
      </c>
      <c r="E462" t="inlineStr">
        <is>
          <t>GLEPTAL</t>
        </is>
      </c>
      <c r="F462" t="inlineStr">
        <is>
          <t>GLEPTAL</t>
        </is>
      </c>
      <c r="G462" t="inlineStr">
        <is>
          <t>50</t>
        </is>
      </c>
      <c r="H462" t="inlineStr">
        <is>
          <t>TABLET</t>
        </is>
      </c>
      <c r="I462" t="n">
        <v>60</v>
      </c>
      <c r="J462" t="n">
        <v>6.62</v>
      </c>
      <c r="K462" t="inlineStr">
        <is>
          <t>BHD</t>
        </is>
      </c>
      <c r="L462" s="5">
        <f>IF(AND(ISNUMBER(I462),I462&gt;0),J462/I462,"")</f>
        <v/>
      </c>
      <c r="M462" s="5">
        <f>IF(L462="","",L462/IF(K462="SAR",Inputs!$B$1,Inputs!$B$2))</f>
        <v/>
      </c>
      <c r="N462" t="inlineStr">
        <is>
          <t>Generic or other</t>
        </is>
      </c>
      <c r="O462" t="inlineStr">
        <is>
          <t>AL TAQADDOM PHARMACEUTICAL INDUSTRIES, JORDAN.</t>
        </is>
      </c>
      <c r="P462" t="inlineStr">
        <is>
          <t>DRN-11132/24</t>
        </is>
      </c>
    </row>
    <row r="463">
      <c r="A463" t="inlineStr">
        <is>
          <t>Bahrain</t>
        </is>
      </c>
      <c r="B463" t="inlineStr">
        <is>
          <t>A10BH</t>
        </is>
      </c>
      <c r="C463" t="inlineStr">
        <is>
          <t>DPP-4 inhibitors</t>
        </is>
      </c>
      <c r="D463" t="inlineStr">
        <is>
          <t>LINAGLIPTIN</t>
        </is>
      </c>
      <c r="E463" t="inlineStr">
        <is>
          <t>LAVINDA</t>
        </is>
      </c>
      <c r="F463" t="inlineStr">
        <is>
          <t>LAVINDA</t>
        </is>
      </c>
      <c r="G463" t="inlineStr">
        <is>
          <t>5</t>
        </is>
      </c>
      <c r="H463" t="inlineStr">
        <is>
          <t>FILM COATED TABLET</t>
        </is>
      </c>
      <c r="I463" t="n">
        <v>30</v>
      </c>
      <c r="J463" t="n">
        <v>7.91</v>
      </c>
      <c r="K463" t="inlineStr">
        <is>
          <t>BHD</t>
        </is>
      </c>
      <c r="L463" s="5">
        <f>IF(AND(ISNUMBER(I463),I463&gt;0),J463/I463,"")</f>
        <v/>
      </c>
      <c r="M463" s="5">
        <f>IF(L463="","",L463/IF(K463="SAR",Inputs!$B$1,Inputs!$B$2))</f>
        <v/>
      </c>
      <c r="N463" t="inlineStr">
        <is>
          <t>Generic or other</t>
        </is>
      </c>
      <c r="O463" t="inlineStr">
        <is>
          <t>SAUDI PHARMACEUTICAL INDUSTRIES AND MEDICAL APPLIANCES CORPORATION (SPIMACO), KSA.</t>
        </is>
      </c>
      <c r="P463" t="inlineStr">
        <is>
          <t>DRN-11138/24</t>
        </is>
      </c>
    </row>
    <row r="464">
      <c r="A464" t="inlineStr">
        <is>
          <t>Bahrain</t>
        </is>
      </c>
      <c r="B464" t="inlineStr">
        <is>
          <t>J05AX</t>
        </is>
      </c>
      <c r="C464" t="inlineStr">
        <is>
          <t>Other antivirals</t>
        </is>
      </c>
      <c r="D464" t="inlineStr">
        <is>
          <t>LETERMOVIR</t>
        </is>
      </c>
      <c r="E464" t="inlineStr">
        <is>
          <t>PREVYMIS</t>
        </is>
      </c>
      <c r="F464" t="inlineStr">
        <is>
          <t>PREVYMIS</t>
        </is>
      </c>
      <c r="G464" t="inlineStr">
        <is>
          <t>480</t>
        </is>
      </c>
      <c r="H464" t="inlineStr">
        <is>
          <t>FILM COATED TABLET</t>
        </is>
      </c>
      <c r="I464" t="n">
        <v>28</v>
      </c>
      <c r="J464" t="n">
        <v>4293.38</v>
      </c>
      <c r="K464" t="inlineStr">
        <is>
          <t>BHD</t>
        </is>
      </c>
      <c r="L464" s="5">
        <f>IF(AND(ISNUMBER(I464),I464&gt;0),J464/I464,"")</f>
        <v/>
      </c>
      <c r="M464" s="5">
        <f>IF(L464="","",L464/IF(K464="SAR",Inputs!$B$1,Inputs!$B$2))</f>
        <v/>
      </c>
      <c r="N464" t="inlineStr">
        <is>
          <t>MSD</t>
        </is>
      </c>
      <c r="O464" t="inlineStr">
        <is>
          <t>MERCK SHARP &amp; DOHME BV, THE NETHERLANDS.</t>
        </is>
      </c>
      <c r="P464" t="inlineStr">
        <is>
          <t>DRN-11139/24</t>
        </is>
      </c>
    </row>
    <row r="465">
      <c r="A465" t="inlineStr">
        <is>
          <t>Bahrain</t>
        </is>
      </c>
      <c r="B465" t="inlineStr">
        <is>
          <t>V03AB</t>
        </is>
      </c>
      <c r="C465" t="inlineStr">
        <is>
          <t>Antidotes</t>
        </is>
      </c>
      <c r="D465" t="inlineStr">
        <is>
          <t>SUGAMMADEX</t>
        </is>
      </c>
      <c r="E465" t="inlineStr">
        <is>
          <t>RICAVO</t>
        </is>
      </c>
      <c r="F465" t="inlineStr">
        <is>
          <t>RICAVO</t>
        </is>
      </c>
      <c r="G465" t="inlineStr">
        <is>
          <t>100</t>
        </is>
      </c>
      <c r="H465" t="inlineStr">
        <is>
          <t>SOLUTION FOR INJECTION</t>
        </is>
      </c>
      <c r="I465" t="n">
        <v>10</v>
      </c>
      <c r="J465" t="n">
        <v>196.06</v>
      </c>
      <c r="K465" t="inlineStr">
        <is>
          <t>BHD</t>
        </is>
      </c>
      <c r="L465" s="5">
        <f>IF(AND(ISNUMBER(I465),I465&gt;0),J465/I465,"")</f>
        <v/>
      </c>
      <c r="M465" s="5">
        <f>IF(L465="","",L465/IF(K465="SAR",Inputs!$B$1,Inputs!$B$2))</f>
        <v/>
      </c>
      <c r="N465" t="inlineStr">
        <is>
          <t>Generic or other</t>
        </is>
      </c>
      <c r="O465" t="inlineStr">
        <is>
          <t>JAZEERA PHARMACEUTICALS INDUSTRIES, KSA.</t>
        </is>
      </c>
      <c r="P465" t="inlineStr">
        <is>
          <t>DRN-11140/24</t>
        </is>
      </c>
    </row>
    <row r="466">
      <c r="A466" t="inlineStr">
        <is>
          <t>Bahrain</t>
        </is>
      </c>
      <c r="B466" t="inlineStr">
        <is>
          <t>J05AX</t>
        </is>
      </c>
      <c r="C466" t="inlineStr">
        <is>
          <t>Other antivirals</t>
        </is>
      </c>
      <c r="D466" t="inlineStr">
        <is>
          <t>DOLUTEGRAVIR</t>
        </is>
      </c>
      <c r="E466" t="inlineStr">
        <is>
          <t>TIVICAY</t>
        </is>
      </c>
      <c r="F466" t="inlineStr">
        <is>
          <t>TIVICAY</t>
        </is>
      </c>
      <c r="G466" t="inlineStr">
        <is>
          <t>5</t>
        </is>
      </c>
      <c r="H466" t="inlineStr">
        <is>
          <t>DISPERSIBLE TABLET</t>
        </is>
      </c>
      <c r="I466" t="n">
        <v>60</v>
      </c>
      <c r="J466" t="n">
        <v>63.01</v>
      </c>
      <c r="K466" t="inlineStr">
        <is>
          <t>BHD</t>
        </is>
      </c>
      <c r="L466" s="5">
        <f>IF(AND(ISNUMBER(I466),I466&gt;0),J466/I466,"")</f>
        <v/>
      </c>
      <c r="M466" s="5">
        <f>IF(L466="","",L466/IF(K466="SAR",Inputs!$B$1,Inputs!$B$2))</f>
        <v/>
      </c>
      <c r="N466" t="inlineStr">
        <is>
          <t>Originator</t>
        </is>
      </c>
      <c r="O466" t="inlineStr">
        <is>
          <t>VIIV HEALTHCARE UK LIMITED, UK.</t>
        </is>
      </c>
      <c r="P466" t="inlineStr">
        <is>
          <t>DRN-11159/24</t>
        </is>
      </c>
    </row>
    <row r="467">
      <c r="A467" t="inlineStr">
        <is>
          <t>Bahrain</t>
        </is>
      </c>
      <c r="B467" t="inlineStr">
        <is>
          <t>A10BH</t>
        </is>
      </c>
      <c r="C467" t="inlineStr">
        <is>
          <t>DPP-4 inhibitors</t>
        </is>
      </c>
      <c r="D467" t="inlineStr">
        <is>
          <t>VILDAGLIPTIN</t>
        </is>
      </c>
      <c r="E467" t="inlineStr">
        <is>
          <t>VILGLAV-M</t>
        </is>
      </c>
      <c r="F467" t="inlineStr">
        <is>
          <t>VILGLAV</t>
        </is>
      </c>
      <c r="G467" t="inlineStr">
        <is>
          <t>50/850</t>
        </is>
      </c>
      <c r="H467" t="inlineStr">
        <is>
          <t>FILM COATED TABLET</t>
        </is>
      </c>
      <c r="I467" t="n">
        <v>60</v>
      </c>
      <c r="J467" t="n">
        <v>9.6</v>
      </c>
      <c r="K467" t="inlineStr">
        <is>
          <t>BHD</t>
        </is>
      </c>
      <c r="L467" s="5">
        <f>IF(AND(ISNUMBER(I467),I467&gt;0),J467/I467,"")</f>
        <v/>
      </c>
      <c r="M467" s="5">
        <f>IF(L467="","",L467/IF(K467="SAR",Inputs!$B$1,Inputs!$B$2))</f>
        <v/>
      </c>
      <c r="N467" t="inlineStr">
        <is>
          <t>Generic or other</t>
        </is>
      </c>
      <c r="O467" t="inlineStr">
        <is>
          <t>HETERO LABS LIMITED (UNIT-V), INDIA.</t>
        </is>
      </c>
      <c r="P467" t="inlineStr">
        <is>
          <t>DRN-11165/24</t>
        </is>
      </c>
    </row>
    <row r="468">
      <c r="A468" t="inlineStr">
        <is>
          <t>Bahrain</t>
        </is>
      </c>
      <c r="B468" t="inlineStr">
        <is>
          <t>A10BH</t>
        </is>
      </c>
      <c r="C468" t="inlineStr">
        <is>
          <t>DPP-4 inhibitors</t>
        </is>
      </c>
      <c r="D468" t="inlineStr">
        <is>
          <t>VILDAGLIPTIN</t>
        </is>
      </c>
      <c r="E468" t="inlineStr">
        <is>
          <t>VILGLAV-M</t>
        </is>
      </c>
      <c r="F468" t="inlineStr">
        <is>
          <t>VILGLAV</t>
        </is>
      </c>
      <c r="G468" t="inlineStr">
        <is>
          <t>50/1000</t>
        </is>
      </c>
      <c r="H468" t="inlineStr">
        <is>
          <t>FILM COATED TABLET</t>
        </is>
      </c>
      <c r="I468" t="n">
        <v>60</v>
      </c>
      <c r="J468" t="n">
        <v>10.25</v>
      </c>
      <c r="K468" t="inlineStr">
        <is>
          <t>BHD</t>
        </is>
      </c>
      <c r="L468" s="5">
        <f>IF(AND(ISNUMBER(I468),I468&gt;0),J468/I468,"")</f>
        <v/>
      </c>
      <c r="M468" s="5">
        <f>IF(L468="","",L468/IF(K468="SAR",Inputs!$B$1,Inputs!$B$2))</f>
        <v/>
      </c>
      <c r="N468" t="inlineStr">
        <is>
          <t>Generic or other</t>
        </is>
      </c>
      <c r="O468" t="inlineStr">
        <is>
          <t>HETERO LABS LIMITED (UNIT-V), INDIA.</t>
        </is>
      </c>
      <c r="P468" t="inlineStr">
        <is>
          <t>DRN-11166/24</t>
        </is>
      </c>
    </row>
    <row r="469">
      <c r="A469" t="inlineStr">
        <is>
          <t>Bahrain</t>
        </is>
      </c>
      <c r="B469" t="inlineStr">
        <is>
          <t>A10BH</t>
        </is>
      </c>
      <c r="C469" t="inlineStr">
        <is>
          <t>DPP-4 inhibitors</t>
        </is>
      </c>
      <c r="D469" t="inlineStr">
        <is>
          <t>LINAGLIPTIN</t>
        </is>
      </c>
      <c r="E469" t="inlineStr">
        <is>
          <t xml:space="preserve">LINESTA 5 </t>
        </is>
      </c>
      <c r="F469" t="inlineStr">
        <is>
          <t>LINESTA</t>
        </is>
      </c>
      <c r="G469" t="inlineStr">
        <is>
          <t>5</t>
        </is>
      </c>
      <c r="H469" t="inlineStr">
        <is>
          <t>FILM COATED TABLET</t>
        </is>
      </c>
      <c r="I469" t="n">
        <v>30</v>
      </c>
      <c r="J469" t="n">
        <v>9.300000000000001</v>
      </c>
      <c r="K469" t="inlineStr">
        <is>
          <t>BHD</t>
        </is>
      </c>
      <c r="L469" s="5">
        <f>IF(AND(ISNUMBER(I469),I469&gt;0),J469/I469,"")</f>
        <v/>
      </c>
      <c r="M469" s="5">
        <f>IF(L469="","",L469/IF(K469="SAR",Inputs!$B$1,Inputs!$B$2))</f>
        <v/>
      </c>
      <c r="N469" t="inlineStr">
        <is>
          <t>Generic or other</t>
        </is>
      </c>
      <c r="O469" t="inlineStr">
        <is>
          <t>HETERO LABS LIMITED (UNIT-V), INDIA.</t>
        </is>
      </c>
      <c r="P469" t="inlineStr">
        <is>
          <t>DRN-11167/24</t>
        </is>
      </c>
    </row>
    <row r="470">
      <c r="A470" t="inlineStr">
        <is>
          <t>Bahrain</t>
        </is>
      </c>
      <c r="B470" t="inlineStr">
        <is>
          <t>J05AX</t>
        </is>
      </c>
      <c r="C470" t="inlineStr">
        <is>
          <t>Other antivirals</t>
        </is>
      </c>
      <c r="D470" t="inlineStr">
        <is>
          <t>LETERMOVIR</t>
        </is>
      </c>
      <c r="E470" t="inlineStr">
        <is>
          <t>PREVYMIS</t>
        </is>
      </c>
      <c r="F470" t="inlineStr">
        <is>
          <t>PREVYMIS</t>
        </is>
      </c>
      <c r="G470" t="inlineStr">
        <is>
          <t>480</t>
        </is>
      </c>
      <c r="H470" t="inlineStr">
        <is>
          <t>CONCENTRATE FOR SOLUTION FOR INFUSION</t>
        </is>
      </c>
      <c r="I470" t="n">
        <v>1</v>
      </c>
      <c r="J470" t="n">
        <v>178.36</v>
      </c>
      <c r="K470" t="inlineStr">
        <is>
          <t>BHD</t>
        </is>
      </c>
      <c r="L470" s="5">
        <f>IF(AND(ISNUMBER(I470),I470&gt;0),J470/I470,"")</f>
        <v/>
      </c>
      <c r="M470" s="5">
        <f>IF(L470="","",L470/IF(K470="SAR",Inputs!$B$1,Inputs!$B$2))</f>
        <v/>
      </c>
      <c r="N470" t="inlineStr">
        <is>
          <t>MSD</t>
        </is>
      </c>
      <c r="O470" t="inlineStr">
        <is>
          <t>MERCK SHARP &amp; DOHME BV, THE NETHERLANDS.</t>
        </is>
      </c>
      <c r="P470" t="inlineStr">
        <is>
          <t>DRN-11197/24</t>
        </is>
      </c>
    </row>
    <row r="471">
      <c r="A471" t="inlineStr">
        <is>
          <t>Bahrain</t>
        </is>
      </c>
      <c r="B471" t="inlineStr">
        <is>
          <t>A10BH</t>
        </is>
      </c>
      <c r="C471" t="inlineStr">
        <is>
          <t>DPP-4 inhibitors</t>
        </is>
      </c>
      <c r="D471" t="inlineStr">
        <is>
          <t>LINAGLIPTIN</t>
        </is>
      </c>
      <c r="E471" t="inlineStr">
        <is>
          <t xml:space="preserve">LINTRA </t>
        </is>
      </c>
      <c r="F471" t="inlineStr">
        <is>
          <t>LINTRA</t>
        </is>
      </c>
      <c r="G471" t="inlineStr">
        <is>
          <t>5</t>
        </is>
      </c>
      <c r="H471" t="inlineStr">
        <is>
          <t>FILM COATED TABLET</t>
        </is>
      </c>
      <c r="I471" t="n">
        <v>30</v>
      </c>
      <c r="J471" t="n">
        <v>16.29</v>
      </c>
      <c r="K471" t="inlineStr">
        <is>
          <t>BHD</t>
        </is>
      </c>
      <c r="L471" s="5">
        <f>IF(AND(ISNUMBER(I471),I471&gt;0),J471/I471,"")</f>
        <v/>
      </c>
      <c r="M471" s="5">
        <f>IF(L471="","",L471/IF(K471="SAR",Inputs!$B$1,Inputs!$B$2))</f>
        <v/>
      </c>
      <c r="N471" t="inlineStr">
        <is>
          <t>Generic or other</t>
        </is>
      </c>
      <c r="O471" t="inlineStr">
        <is>
          <t>JAMJOOM PHARMACEUTICALS FACTORY COMPANY, KSA.</t>
        </is>
      </c>
      <c r="P471" t="inlineStr">
        <is>
          <t>DRN-11269/24</t>
        </is>
      </c>
    </row>
    <row r="472">
      <c r="A472" t="inlineStr">
        <is>
          <t>Bahrain</t>
        </is>
      </c>
      <c r="B472" t="inlineStr">
        <is>
          <t>A10BH</t>
        </is>
      </c>
      <c r="C472" t="inlineStr">
        <is>
          <t>DPP-4 inhibitors</t>
        </is>
      </c>
      <c r="D472" t="inlineStr">
        <is>
          <t>LINAGLIPTIN</t>
        </is>
      </c>
      <c r="E472" t="inlineStr">
        <is>
          <t>PREVAGLIP</t>
        </is>
      </c>
      <c r="F472" t="inlineStr">
        <is>
          <t>PREVAGLIP</t>
        </is>
      </c>
      <c r="G472" t="inlineStr">
        <is>
          <t>5</t>
        </is>
      </c>
      <c r="H472" t="inlineStr">
        <is>
          <t>FILM COATED TABLET</t>
        </is>
      </c>
      <c r="I472" t="n">
        <v>30</v>
      </c>
      <c r="J472" t="n">
        <v>7.38</v>
      </c>
      <c r="K472" t="inlineStr">
        <is>
          <t>BHD</t>
        </is>
      </c>
      <c r="L472" s="5">
        <f>IF(AND(ISNUMBER(I472),I472&gt;0),J472/I472,"")</f>
        <v/>
      </c>
      <c r="M472" s="5">
        <f>IF(L472="","",L472/IF(K472="SAR",Inputs!$B$1,Inputs!$B$2))</f>
        <v/>
      </c>
      <c r="N472" t="inlineStr">
        <is>
          <t>Generic or other</t>
        </is>
      </c>
      <c r="O472" t="inlineStr">
        <is>
          <t>EVA PHARMA FOR PHARMACEUTICALS &amp; MEDICAL APPLIANCES, EGYPT.</t>
        </is>
      </c>
      <c r="P472" t="inlineStr">
        <is>
          <t>DRN-11278/24</t>
        </is>
      </c>
    </row>
    <row r="473">
      <c r="A473" t="inlineStr">
        <is>
          <t>Bahrain</t>
        </is>
      </c>
      <c r="B473" t="inlineStr">
        <is>
          <t>A10BH</t>
        </is>
      </c>
      <c r="C473" t="inlineStr">
        <is>
          <t>DPP-4 inhibitors</t>
        </is>
      </c>
      <c r="D473" t="inlineStr">
        <is>
          <t>SITAGLIPTIN</t>
        </is>
      </c>
      <c r="E473" t="inlineStr">
        <is>
          <t>METPLITIN M</t>
        </is>
      </c>
      <c r="F473" t="inlineStr">
        <is>
          <t>METPLITIN</t>
        </is>
      </c>
      <c r="G473" t="inlineStr">
        <is>
          <t>50/1000</t>
        </is>
      </c>
      <c r="H473" t="inlineStr">
        <is>
          <t>FILM COATED TABLET</t>
        </is>
      </c>
      <c r="I473" t="n">
        <v>28</v>
      </c>
      <c r="J473" t="n">
        <v>6.11</v>
      </c>
      <c r="K473" t="inlineStr">
        <is>
          <t>BHD</t>
        </is>
      </c>
      <c r="L473" s="5">
        <f>IF(AND(ISNUMBER(I473),I473&gt;0),J473/I473,"")</f>
        <v/>
      </c>
      <c r="M473" s="5">
        <f>IF(L473="","",L473/IF(K473="SAR",Inputs!$B$1,Inputs!$B$2))</f>
        <v/>
      </c>
      <c r="N473" t="inlineStr">
        <is>
          <t>Generic or other</t>
        </is>
      </c>
      <c r="O473" t="inlineStr">
        <is>
          <t>DR. REDDY’S LABORATORIES LIMITED, INDIA.</t>
        </is>
      </c>
      <c r="P473" t="inlineStr">
        <is>
          <t>DRN-11314/25</t>
        </is>
      </c>
    </row>
    <row r="474">
      <c r="A474" t="inlineStr">
        <is>
          <t>Bahrain</t>
        </is>
      </c>
      <c r="B474" t="inlineStr">
        <is>
          <t>A10BH</t>
        </is>
      </c>
      <c r="C474" t="inlineStr">
        <is>
          <t>DPP-4 inhibitors</t>
        </is>
      </c>
      <c r="D474" t="inlineStr">
        <is>
          <t>SITAGLIPTIN</t>
        </is>
      </c>
      <c r="E474" t="inlineStr">
        <is>
          <t>SITASTAD</t>
        </is>
      </c>
      <c r="F474" t="inlineStr">
        <is>
          <t>SITASTAD</t>
        </is>
      </c>
      <c r="G474" t="inlineStr">
        <is>
          <t>50</t>
        </is>
      </c>
      <c r="H474" t="inlineStr">
        <is>
          <t>FILM COATED TABLET</t>
        </is>
      </c>
      <c r="I474" t="n">
        <v>28</v>
      </c>
      <c r="J474" t="n">
        <v>7.99</v>
      </c>
      <c r="K474" t="inlineStr">
        <is>
          <t>BHD</t>
        </is>
      </c>
      <c r="L474" s="5">
        <f>IF(AND(ISNUMBER(I474),I474&gt;0),J474/I474,"")</f>
        <v/>
      </c>
      <c r="M474" s="5">
        <f>IF(L474="","",L474/IF(K474="SAR",Inputs!$B$1,Inputs!$B$2))</f>
        <v/>
      </c>
      <c r="N474" t="inlineStr">
        <is>
          <t>Generic or other</t>
        </is>
      </c>
      <c r="O474" t="inlineStr">
        <is>
          <t>STADA ARZNEIMITTEL AG, GERMANY.</t>
        </is>
      </c>
      <c r="P474" t="inlineStr">
        <is>
          <t>DRN-11324/25</t>
        </is>
      </c>
    </row>
    <row r="475">
      <c r="A475" t="inlineStr">
        <is>
          <t>Bahrain</t>
        </is>
      </c>
      <c r="B475" t="inlineStr">
        <is>
          <t>A10BH</t>
        </is>
      </c>
      <c r="C475" t="inlineStr">
        <is>
          <t>DPP-4 inhibitors</t>
        </is>
      </c>
      <c r="D475" t="inlineStr">
        <is>
          <t>SITAGLIPTIN</t>
        </is>
      </c>
      <c r="E475" t="inlineStr">
        <is>
          <t>SITASTAD</t>
        </is>
      </c>
      <c r="F475" t="inlineStr">
        <is>
          <t>SITASTAD</t>
        </is>
      </c>
      <c r="G475" t="inlineStr">
        <is>
          <t>100</t>
        </is>
      </c>
      <c r="H475" t="inlineStr">
        <is>
          <t>FILM COATED TABLET</t>
        </is>
      </c>
      <c r="I475" t="n">
        <v>28</v>
      </c>
      <c r="J475" t="n">
        <v>9.68</v>
      </c>
      <c r="K475" t="inlineStr">
        <is>
          <t>BHD</t>
        </is>
      </c>
      <c r="L475" s="5">
        <f>IF(AND(ISNUMBER(I475),I475&gt;0),J475/I475,"")</f>
        <v/>
      </c>
      <c r="M475" s="5">
        <f>IF(L475="","",L475/IF(K475="SAR",Inputs!$B$1,Inputs!$B$2))</f>
        <v/>
      </c>
      <c r="N475" t="inlineStr">
        <is>
          <t>Generic or other</t>
        </is>
      </c>
      <c r="O475" t="inlineStr">
        <is>
          <t>STADA ARZNEIMITTEL AG, GERMANY.</t>
        </is>
      </c>
      <c r="P475" t="inlineStr">
        <is>
          <t>DRN-11325/25</t>
        </is>
      </c>
    </row>
    <row r="476">
      <c r="A476" t="inlineStr">
        <is>
          <t>Bahrain</t>
        </is>
      </c>
      <c r="B476" t="inlineStr">
        <is>
          <t>V03AB</t>
        </is>
      </c>
      <c r="C476" t="inlineStr">
        <is>
          <t>Antidotes</t>
        </is>
      </c>
      <c r="D476" t="inlineStr">
        <is>
          <t>SUGAMMADEX</t>
        </is>
      </c>
      <c r="E476" t="inlineStr">
        <is>
          <t>SUMADIX</t>
        </is>
      </c>
      <c r="F476" t="inlineStr">
        <is>
          <t>SUMADIX</t>
        </is>
      </c>
      <c r="G476" t="inlineStr">
        <is>
          <t>200</t>
        </is>
      </c>
      <c r="H476" t="inlineStr">
        <is>
          <t>SOLUTION FOR INJECTION</t>
        </is>
      </c>
      <c r="I476" t="n">
        <v>10</v>
      </c>
      <c r="J476" t="n">
        <v>176.7</v>
      </c>
      <c r="K476" t="inlineStr">
        <is>
          <t>BHD</t>
        </is>
      </c>
      <c r="L476" s="5">
        <f>IF(AND(ISNUMBER(I476),I476&gt;0),J476/I476,"")</f>
        <v/>
      </c>
      <c r="M476" s="5">
        <f>IF(L476="","",L476/IF(K476="SAR",Inputs!$B$1,Inputs!$B$2))</f>
        <v/>
      </c>
      <c r="N476" t="inlineStr">
        <is>
          <t>Generic or other</t>
        </is>
      </c>
      <c r="O476" t="inlineStr">
        <is>
          <t>MS PHARMA, JORDAN.</t>
        </is>
      </c>
      <c r="P476" t="inlineStr">
        <is>
          <t>DRN-11336/25</t>
        </is>
      </c>
    </row>
    <row r="477">
      <c r="A477" t="inlineStr">
        <is>
          <t>Bahrain</t>
        </is>
      </c>
      <c r="B477" t="inlineStr">
        <is>
          <t>V03AB</t>
        </is>
      </c>
      <c r="C477" t="inlineStr">
        <is>
          <t>Antidotes</t>
        </is>
      </c>
      <c r="D477" t="inlineStr">
        <is>
          <t>SUGAMMADEX</t>
        </is>
      </c>
      <c r="E477" t="inlineStr">
        <is>
          <t>WEKASURG</t>
        </is>
      </c>
      <c r="F477" t="inlineStr">
        <is>
          <t>WEKASURG</t>
        </is>
      </c>
      <c r="G477" t="inlineStr">
        <is>
          <t>200</t>
        </is>
      </c>
      <c r="H477" t="inlineStr">
        <is>
          <t>SOLUTION FOR INJECTION</t>
        </is>
      </c>
      <c r="I477" t="n">
        <v>10</v>
      </c>
      <c r="J477" t="n">
        <v>235.28</v>
      </c>
      <c r="K477" t="inlineStr">
        <is>
          <t>BHD</t>
        </is>
      </c>
      <c r="L477" s="5">
        <f>IF(AND(ISNUMBER(I477),I477&gt;0),J477/I477,"")</f>
        <v/>
      </c>
      <c r="M477" s="5">
        <f>IF(L477="","",L477/IF(K477="SAR",Inputs!$B$1,Inputs!$B$2))</f>
        <v/>
      </c>
      <c r="N477" t="inlineStr">
        <is>
          <t>Generic or other</t>
        </is>
      </c>
      <c r="O477" t="inlineStr">
        <is>
          <t>SAUDI ARABIAN JAPANESE PHARMACEUTICAL COMPANY LIMITED (SAJA), KSA.</t>
        </is>
      </c>
      <c r="P477" t="inlineStr">
        <is>
          <t>DRN-11338/25</t>
        </is>
      </c>
    </row>
    <row r="478">
      <c r="A478" t="inlineStr">
        <is>
          <t>Bahrain</t>
        </is>
      </c>
      <c r="B478" t="inlineStr">
        <is>
          <t>C02KX</t>
        </is>
      </c>
      <c r="C478" t="inlineStr">
        <is>
          <t>Pulmonary hypertension</t>
        </is>
      </c>
      <c r="D478" t="inlineStr">
        <is>
          <t>SOTATERCEPT</t>
        </is>
      </c>
      <c r="E478" t="inlineStr">
        <is>
          <t>WINREVAIR</t>
        </is>
      </c>
      <c r="F478" t="inlineStr">
        <is>
          <t>WINREVAIR</t>
        </is>
      </c>
      <c r="G478" t="inlineStr">
        <is>
          <t>45</t>
        </is>
      </c>
      <c r="H478" t="inlineStr">
        <is>
          <t>POWDER AND SOLVENT FOR SOLUTION FOR INJECTION</t>
        </is>
      </c>
      <c r="I478" t="n">
        <v>1</v>
      </c>
      <c r="J478" t="n">
        <v>3534.38</v>
      </c>
      <c r="K478" t="inlineStr">
        <is>
          <t>BHD</t>
        </is>
      </c>
      <c r="L478" s="5">
        <f>IF(AND(ISNUMBER(I478),I478&gt;0),J478/I478,"")</f>
        <v/>
      </c>
      <c r="M478" s="5">
        <f>IF(L478="","",L478/IF(K478="SAR",Inputs!$B$1,Inputs!$B$2))</f>
        <v/>
      </c>
      <c r="N478" t="inlineStr">
        <is>
          <t>MSD</t>
        </is>
      </c>
      <c r="O478" t="inlineStr">
        <is>
          <t>MERCK SHARP &amp; DOHME BV, THE NETHERLANDS.</t>
        </is>
      </c>
      <c r="P478" t="inlineStr">
        <is>
          <t>DRN-11386/25</t>
        </is>
      </c>
    </row>
    <row r="479">
      <c r="A479" t="inlineStr">
        <is>
          <t>Bahrain</t>
        </is>
      </c>
      <c r="B479" t="inlineStr">
        <is>
          <t>C02KX</t>
        </is>
      </c>
      <c r="C479" t="inlineStr">
        <is>
          <t>Pulmonary hypertension</t>
        </is>
      </c>
      <c r="D479" t="inlineStr">
        <is>
          <t>SOTATERCEPT</t>
        </is>
      </c>
      <c r="E479" t="inlineStr">
        <is>
          <t>WINREVAIR</t>
        </is>
      </c>
      <c r="F479" t="inlineStr">
        <is>
          <t>WINREVAIR</t>
        </is>
      </c>
      <c r="G479" t="inlineStr">
        <is>
          <t>45</t>
        </is>
      </c>
      <c r="H479" t="inlineStr">
        <is>
          <t>POWDER AND SOLVENT FOR SOLUTION FOR INJECTION</t>
        </is>
      </c>
      <c r="I479" t="n">
        <v>2</v>
      </c>
      <c r="J479" t="n">
        <v>7068.75</v>
      </c>
      <c r="K479" t="inlineStr">
        <is>
          <t>BHD</t>
        </is>
      </c>
      <c r="L479" s="5">
        <f>IF(AND(ISNUMBER(I479),I479&gt;0),J479/I479,"")</f>
        <v/>
      </c>
      <c r="M479" s="5">
        <f>IF(L479="","",L479/IF(K479="SAR",Inputs!$B$1,Inputs!$B$2))</f>
        <v/>
      </c>
      <c r="N479" t="inlineStr">
        <is>
          <t>MSD</t>
        </is>
      </c>
      <c r="O479" t="inlineStr">
        <is>
          <t>MERCK SHARP &amp; DOHME BV, THE NETHERLANDS.</t>
        </is>
      </c>
      <c r="P479" t="inlineStr">
        <is>
          <t>DRN-11387/25</t>
        </is>
      </c>
    </row>
    <row r="480">
      <c r="A480" t="inlineStr">
        <is>
          <t>Bahrain</t>
        </is>
      </c>
      <c r="B480" t="inlineStr">
        <is>
          <t>C02KX</t>
        </is>
      </c>
      <c r="C480" t="inlineStr">
        <is>
          <t>Pulmonary hypertension</t>
        </is>
      </c>
      <c r="D480" t="inlineStr">
        <is>
          <t>SOTATERCEPT</t>
        </is>
      </c>
      <c r="E480" t="inlineStr">
        <is>
          <t>WINREVAIR</t>
        </is>
      </c>
      <c r="F480" t="inlineStr">
        <is>
          <t>WINREVAIR</t>
        </is>
      </c>
      <c r="G480" t="inlineStr">
        <is>
          <t>60</t>
        </is>
      </c>
      <c r="H480" t="inlineStr">
        <is>
          <t>POWDER AND SOLVENT FOR SOLUTION FOR INJECTION</t>
        </is>
      </c>
      <c r="I480" t="n">
        <v>1</v>
      </c>
      <c r="J480" t="n">
        <v>4712.5</v>
      </c>
      <c r="K480" t="inlineStr">
        <is>
          <t>BHD</t>
        </is>
      </c>
      <c r="L480" s="5">
        <f>IF(AND(ISNUMBER(I480),I480&gt;0),J480/I480,"")</f>
        <v/>
      </c>
      <c r="M480" s="5">
        <f>IF(L480="","",L480/IF(K480="SAR",Inputs!$B$1,Inputs!$B$2))</f>
        <v/>
      </c>
      <c r="N480" t="inlineStr">
        <is>
          <t>MSD</t>
        </is>
      </c>
      <c r="O480" t="inlineStr">
        <is>
          <t>MERCK SHARP &amp; DOHME BV, THE NETHERLANDS.</t>
        </is>
      </c>
      <c r="P480" t="inlineStr">
        <is>
          <t>DRN-11388/25</t>
        </is>
      </c>
    </row>
    <row r="481">
      <c r="A481" t="inlineStr">
        <is>
          <t>Bahrain</t>
        </is>
      </c>
      <c r="B481" t="inlineStr">
        <is>
          <t>C02KX</t>
        </is>
      </c>
      <c r="C481" t="inlineStr">
        <is>
          <t>Pulmonary hypertension</t>
        </is>
      </c>
      <c r="D481" t="inlineStr">
        <is>
          <t>SOTATERCEPT</t>
        </is>
      </c>
      <c r="E481" t="inlineStr">
        <is>
          <t>WINREVAIR</t>
        </is>
      </c>
      <c r="F481" t="inlineStr">
        <is>
          <t>WINREVAIR</t>
        </is>
      </c>
      <c r="G481" t="inlineStr">
        <is>
          <t>60</t>
        </is>
      </c>
      <c r="H481" t="inlineStr">
        <is>
          <t>POWDER AND SOLVENT FOR SOLUTION FOR INJECTION</t>
        </is>
      </c>
      <c r="I481" t="n">
        <v>2</v>
      </c>
      <c r="J481" t="n">
        <v>9425</v>
      </c>
      <c r="K481" t="inlineStr">
        <is>
          <t>BHD</t>
        </is>
      </c>
      <c r="L481" s="5">
        <f>IF(AND(ISNUMBER(I481),I481&gt;0),J481/I481,"")</f>
        <v/>
      </c>
      <c r="M481" s="5">
        <f>IF(L481="","",L481/IF(K481="SAR",Inputs!$B$1,Inputs!$B$2))</f>
        <v/>
      </c>
      <c r="N481" t="inlineStr">
        <is>
          <t>MSD</t>
        </is>
      </c>
      <c r="O481" t="inlineStr">
        <is>
          <t>MERCK SHARP &amp; DOHME BV, THE NETHERLANDS.</t>
        </is>
      </c>
      <c r="P481" t="inlineStr">
        <is>
          <t>DRN-11389/25</t>
        </is>
      </c>
    </row>
    <row r="482">
      <c r="A482" t="inlineStr">
        <is>
          <t>Bahrain</t>
        </is>
      </c>
      <c r="B482" t="inlineStr">
        <is>
          <t>A10BH</t>
        </is>
      </c>
      <c r="C482" t="inlineStr">
        <is>
          <t>DPP-4 inhibitors</t>
        </is>
      </c>
      <c r="D482" t="inlineStr">
        <is>
          <t>SITAGLIPTIN</t>
        </is>
      </c>
      <c r="E482" t="inlineStr">
        <is>
          <t>SITAGEN</t>
        </is>
      </c>
      <c r="F482" t="inlineStr">
        <is>
          <t>SITAGEN</t>
        </is>
      </c>
      <c r="G482" t="inlineStr">
        <is>
          <t>50</t>
        </is>
      </c>
      <c r="H482" t="inlineStr">
        <is>
          <t>FILM-COATED TABLET</t>
        </is>
      </c>
      <c r="I482" t="n">
        <v>30</v>
      </c>
      <c r="J482" t="n">
        <v>6.82</v>
      </c>
      <c r="K482" t="inlineStr">
        <is>
          <t>BHD</t>
        </is>
      </c>
      <c r="L482" s="5">
        <f>IF(AND(ISNUMBER(I482),I482&gt;0),J482/I482,"")</f>
        <v/>
      </c>
      <c r="M482" s="5">
        <f>IF(L482="","",L482/IF(K482="SAR",Inputs!$B$1,Inputs!$B$2))</f>
        <v/>
      </c>
      <c r="N482" t="inlineStr">
        <is>
          <t>Generic or other</t>
        </is>
      </c>
      <c r="O482" t="inlineStr">
        <is>
          <t>JAMJOOM PHARMACEUTICALS FACTORY COMPANY, KSA.</t>
        </is>
      </c>
      <c r="P482" t="inlineStr">
        <is>
          <t>DRN-11407/25</t>
        </is>
      </c>
    </row>
    <row r="483">
      <c r="A483" t="inlineStr">
        <is>
          <t>Bahrain</t>
        </is>
      </c>
      <c r="B483" t="inlineStr">
        <is>
          <t>A10BH</t>
        </is>
      </c>
      <c r="C483" t="inlineStr">
        <is>
          <t>DPP-4 inhibitors</t>
        </is>
      </c>
      <c r="D483" t="inlineStr">
        <is>
          <t>SITAGLIPTIN</t>
        </is>
      </c>
      <c r="E483" t="inlineStr">
        <is>
          <t>SITAGEN</t>
        </is>
      </c>
      <c r="F483" t="inlineStr">
        <is>
          <t>SITAGEN</t>
        </is>
      </c>
      <c r="G483" t="inlineStr">
        <is>
          <t>100</t>
        </is>
      </c>
      <c r="H483" t="inlineStr">
        <is>
          <t>FILM-COATED TABLET</t>
        </is>
      </c>
      <c r="I483" t="n">
        <v>30</v>
      </c>
      <c r="J483" t="n">
        <v>12.85</v>
      </c>
      <c r="K483" t="inlineStr">
        <is>
          <t>BHD</t>
        </is>
      </c>
      <c r="L483" s="5">
        <f>IF(AND(ISNUMBER(I483),I483&gt;0),J483/I483,"")</f>
        <v/>
      </c>
      <c r="M483" s="5">
        <f>IF(L483="","",L483/IF(K483="SAR",Inputs!$B$1,Inputs!$B$2))</f>
        <v/>
      </c>
      <c r="N483" t="inlineStr">
        <is>
          <t>Generic or other</t>
        </is>
      </c>
      <c r="O483" t="inlineStr">
        <is>
          <t>JAMJOOM PHARMACEUTICALS FACTORY COMPANY, KSA.</t>
        </is>
      </c>
      <c r="P483" t="inlineStr">
        <is>
          <t>DRN-11408/25</t>
        </is>
      </c>
    </row>
    <row r="484">
      <c r="A484" t="inlineStr">
        <is>
          <t>Bahrain</t>
        </is>
      </c>
      <c r="B484" t="inlineStr">
        <is>
          <t>A10BK</t>
        </is>
      </c>
      <c r="C484" t="inlineStr">
        <is>
          <t>SGLT2 inhibitors</t>
        </is>
      </c>
      <c r="D484" t="inlineStr">
        <is>
          <t>DAPAGLIFLOZIN</t>
        </is>
      </c>
      <c r="E484" t="inlineStr">
        <is>
          <t>ZAPAFLO</t>
        </is>
      </c>
      <c r="F484" t="inlineStr">
        <is>
          <t>ZAPAFLO</t>
        </is>
      </c>
      <c r="G484" t="inlineStr">
        <is>
          <t>5</t>
        </is>
      </c>
      <c r="H484" t="inlineStr">
        <is>
          <t>FILM COATED TABLET</t>
        </is>
      </c>
      <c r="I484" t="n">
        <v>28</v>
      </c>
      <c r="J484" t="n">
        <v>15.24</v>
      </c>
      <c r="K484" t="inlineStr">
        <is>
          <t>BHD</t>
        </is>
      </c>
      <c r="L484" s="5">
        <f>IF(AND(ISNUMBER(I484),I484&gt;0),J484/I484,"")</f>
        <v/>
      </c>
      <c r="M484" s="5">
        <f>IF(L484="","",L484/IF(K484="SAR",Inputs!$B$1,Inputs!$B$2))</f>
        <v/>
      </c>
      <c r="N484" t="inlineStr">
        <is>
          <t>Generic or other</t>
        </is>
      </c>
      <c r="O484" t="inlineStr">
        <is>
          <t>OMAN PHARMACEUTICAL PRODUCTS CO. LLC (ZYNOVA), OMAN.</t>
        </is>
      </c>
      <c r="P484" t="inlineStr">
        <is>
          <t>DRN-11409/25</t>
        </is>
      </c>
    </row>
    <row r="485">
      <c r="A485" t="inlineStr">
        <is>
          <t>Bahrain</t>
        </is>
      </c>
      <c r="B485" t="inlineStr">
        <is>
          <t>A10BK</t>
        </is>
      </c>
      <c r="C485" t="inlineStr">
        <is>
          <t>SGLT2 inhibitors</t>
        </is>
      </c>
      <c r="D485" t="inlineStr">
        <is>
          <t>DAPAGLIFLOZIN</t>
        </is>
      </c>
      <c r="E485" t="inlineStr">
        <is>
          <t>ZAPAFLO</t>
        </is>
      </c>
      <c r="F485" t="inlineStr">
        <is>
          <t>ZAPAFLO</t>
        </is>
      </c>
      <c r="G485" t="inlineStr">
        <is>
          <t>10</t>
        </is>
      </c>
      <c r="H485" t="inlineStr">
        <is>
          <t>FILM COATED TABLET</t>
        </is>
      </c>
      <c r="I485" t="n">
        <v>28</v>
      </c>
      <c r="J485" t="n">
        <v>15.24</v>
      </c>
      <c r="K485" t="inlineStr">
        <is>
          <t>BHD</t>
        </is>
      </c>
      <c r="L485" s="5">
        <f>IF(AND(ISNUMBER(I485),I485&gt;0),J485/I485,"")</f>
        <v/>
      </c>
      <c r="M485" s="5">
        <f>IF(L485="","",L485/IF(K485="SAR",Inputs!$B$1,Inputs!$B$2))</f>
        <v/>
      </c>
      <c r="N485" t="inlineStr">
        <is>
          <t>Generic or other</t>
        </is>
      </c>
      <c r="O485" t="inlineStr">
        <is>
          <t>OMAN PHARMACEUTICAL PRODUCTS CO. LLC (ZYNOVA), OMAN.</t>
        </is>
      </c>
      <c r="P485" t="inlineStr">
        <is>
          <t>DRN-11410/25</t>
        </is>
      </c>
    </row>
    <row r="486">
      <c r="A486" t="inlineStr">
        <is>
          <t>Bahrain</t>
        </is>
      </c>
      <c r="B486" t="inlineStr">
        <is>
          <t>A10BH</t>
        </is>
      </c>
      <c r="C486" t="inlineStr">
        <is>
          <t>DPP-4 inhibitors</t>
        </is>
      </c>
      <c r="D486" t="inlineStr">
        <is>
          <t>SITAGLIPTIN</t>
        </is>
      </c>
      <c r="E486" t="inlineStr">
        <is>
          <t>METPLITIN</t>
        </is>
      </c>
      <c r="F486" t="inlineStr">
        <is>
          <t>METPLITIN</t>
        </is>
      </c>
      <c r="G486" t="inlineStr">
        <is>
          <t>50</t>
        </is>
      </c>
      <c r="H486" t="inlineStr">
        <is>
          <t>TABLET</t>
        </is>
      </c>
      <c r="I486" t="n">
        <v>28</v>
      </c>
      <c r="J486" t="n">
        <v>5.6</v>
      </c>
      <c r="K486" t="inlineStr">
        <is>
          <t>BHD</t>
        </is>
      </c>
      <c r="L486" s="5">
        <f>IF(AND(ISNUMBER(I486),I486&gt;0),J486/I486,"")</f>
        <v/>
      </c>
      <c r="M486" s="5">
        <f>IF(L486="","",L486/IF(K486="SAR",Inputs!$B$1,Inputs!$B$2))</f>
        <v/>
      </c>
      <c r="N486" t="inlineStr">
        <is>
          <t>Generic or other</t>
        </is>
      </c>
      <c r="O486" t="inlineStr">
        <is>
          <t>DR. REDDY’S LABORATORIES LIMITED, INDIA.</t>
        </is>
      </c>
      <c r="P486" t="inlineStr">
        <is>
          <t>DRN-11415/25</t>
        </is>
      </c>
    </row>
    <row r="487">
      <c r="A487" t="inlineStr">
        <is>
          <t>Bahrain</t>
        </is>
      </c>
      <c r="B487" t="inlineStr">
        <is>
          <t>A10BH</t>
        </is>
      </c>
      <c r="C487" t="inlineStr">
        <is>
          <t>DPP-4 inhibitors</t>
        </is>
      </c>
      <c r="D487" t="inlineStr">
        <is>
          <t>SITAGLIPTIN</t>
        </is>
      </c>
      <c r="E487" t="inlineStr">
        <is>
          <t>METPLITIN</t>
        </is>
      </c>
      <c r="F487" t="inlineStr">
        <is>
          <t>METPLITIN</t>
        </is>
      </c>
      <c r="G487" t="inlineStr">
        <is>
          <t>100</t>
        </is>
      </c>
      <c r="H487" t="inlineStr">
        <is>
          <t>TABLET</t>
        </is>
      </c>
      <c r="I487" t="n">
        <v>28</v>
      </c>
      <c r="J487" t="n">
        <v>11.2</v>
      </c>
      <c r="K487" t="inlineStr">
        <is>
          <t>BHD</t>
        </is>
      </c>
      <c r="L487" s="5">
        <f>IF(AND(ISNUMBER(I487),I487&gt;0),J487/I487,"")</f>
        <v/>
      </c>
      <c r="M487" s="5">
        <f>IF(L487="","",L487/IF(K487="SAR",Inputs!$B$1,Inputs!$B$2))</f>
        <v/>
      </c>
      <c r="N487" t="inlineStr">
        <is>
          <t>Generic or other</t>
        </is>
      </c>
      <c r="O487" t="inlineStr">
        <is>
          <t>DR. REDDY’S LABORATORIES LIMITED, INDIA.</t>
        </is>
      </c>
      <c r="P487" t="inlineStr">
        <is>
          <t>DRN-11416/25</t>
        </is>
      </c>
    </row>
    <row r="488">
      <c r="A488" t="inlineStr">
        <is>
          <t>Bahrain</t>
        </is>
      </c>
      <c r="B488" t="inlineStr">
        <is>
          <t>A10BH</t>
        </is>
      </c>
      <c r="C488" t="inlineStr">
        <is>
          <t>DPP-4 inhibitors</t>
        </is>
      </c>
      <c r="D488" t="inlineStr">
        <is>
          <t>LINAGLIPTIN</t>
        </is>
      </c>
      <c r="E488" t="inlineStr">
        <is>
          <t xml:space="preserve">DIABETEN M </t>
        </is>
      </c>
      <c r="F488" t="inlineStr">
        <is>
          <t>DIABETEN</t>
        </is>
      </c>
      <c r="G488" t="inlineStr">
        <is>
          <t>2.5/850</t>
        </is>
      </c>
      <c r="H488" t="inlineStr">
        <is>
          <t>FILM-COATED TABLET</t>
        </is>
      </c>
      <c r="I488" t="n">
        <v>60</v>
      </c>
      <c r="J488" t="n">
        <v>8.960000000000001</v>
      </c>
      <c r="K488" t="inlineStr">
        <is>
          <t>BHD</t>
        </is>
      </c>
      <c r="L488" s="5">
        <f>IF(AND(ISNUMBER(I488),I488&gt;0),J488/I488,"")</f>
        <v/>
      </c>
      <c r="M488" s="5">
        <f>IF(L488="","",L488/IF(K488="SAR",Inputs!$B$1,Inputs!$B$2))</f>
        <v/>
      </c>
      <c r="N488" t="inlineStr">
        <is>
          <t>Generic or other</t>
        </is>
      </c>
      <c r="O488" t="inlineStr">
        <is>
          <t>UNITED PHARMACEUTICAL MANUFACTURING CO. LTD, JORDAN.</t>
        </is>
      </c>
      <c r="P488" t="inlineStr">
        <is>
          <t>DRN-11425/25</t>
        </is>
      </c>
    </row>
    <row r="489">
      <c r="A489" t="inlineStr">
        <is>
          <t>Bahrain</t>
        </is>
      </c>
      <c r="B489" t="inlineStr">
        <is>
          <t>A10BH</t>
        </is>
      </c>
      <c r="C489" t="inlineStr">
        <is>
          <t>DPP-4 inhibitors</t>
        </is>
      </c>
      <c r="D489" t="inlineStr">
        <is>
          <t>LINAGLIPTIN</t>
        </is>
      </c>
      <c r="E489" t="inlineStr">
        <is>
          <t xml:space="preserve">DIABETEN M </t>
        </is>
      </c>
      <c r="F489" t="inlineStr">
        <is>
          <t>DIABETEN</t>
        </is>
      </c>
      <c r="G489" t="inlineStr">
        <is>
          <t>2.5/1000</t>
        </is>
      </c>
      <c r="H489" t="inlineStr">
        <is>
          <t>FILM-COATED TABLET</t>
        </is>
      </c>
      <c r="I489" t="n">
        <v>60</v>
      </c>
      <c r="J489" t="n">
        <v>8.960000000000001</v>
      </c>
      <c r="K489" t="inlineStr">
        <is>
          <t>BHD</t>
        </is>
      </c>
      <c r="L489" s="5">
        <f>IF(AND(ISNUMBER(I489),I489&gt;0),J489/I489,"")</f>
        <v/>
      </c>
      <c r="M489" s="5">
        <f>IF(L489="","",L489/IF(K489="SAR",Inputs!$B$1,Inputs!$B$2))</f>
        <v/>
      </c>
      <c r="N489" t="inlineStr">
        <is>
          <t>Generic or other</t>
        </is>
      </c>
      <c r="O489" t="inlineStr">
        <is>
          <t>UNITED PHARMACEUTICAL MANUFACTURING CO. LTD, JORDAN.</t>
        </is>
      </c>
      <c r="P489" t="inlineStr">
        <is>
          <t>DRN-11426/25</t>
        </is>
      </c>
    </row>
    <row r="490">
      <c r="A490" t="inlineStr">
        <is>
          <t>Bahrain</t>
        </is>
      </c>
      <c r="B490" t="inlineStr">
        <is>
          <t>A10BK</t>
        </is>
      </c>
      <c r="C490" t="inlineStr">
        <is>
          <t>SGLT2 inhibitors</t>
        </is>
      </c>
      <c r="D490" t="inlineStr">
        <is>
          <t>DAPAGLIFLOZIN</t>
        </is>
      </c>
      <c r="E490" t="inlineStr">
        <is>
          <t>DEZEROGA</t>
        </is>
      </c>
      <c r="F490" t="inlineStr">
        <is>
          <t>DEZEROGA</t>
        </is>
      </c>
      <c r="G490" t="inlineStr">
        <is>
          <t>10</t>
        </is>
      </c>
      <c r="H490" t="inlineStr">
        <is>
          <t>FILM COATED TABLET</t>
        </is>
      </c>
      <c r="I490" t="n">
        <v>28</v>
      </c>
      <c r="J490" t="n">
        <v>9.34</v>
      </c>
      <c r="K490" t="inlineStr">
        <is>
          <t>BHD</t>
        </is>
      </c>
      <c r="L490" s="5">
        <f>IF(AND(ISNUMBER(I490),I490&gt;0),J490/I490,"")</f>
        <v/>
      </c>
      <c r="M490" s="5">
        <f>IF(L490="","",L490/IF(K490="SAR",Inputs!$B$1,Inputs!$B$2))</f>
        <v/>
      </c>
      <c r="N490" t="inlineStr">
        <is>
          <t>Generic or other</t>
        </is>
      </c>
      <c r="O490" t="inlineStr">
        <is>
          <t>MED CITY PHARMA, KSA.</t>
        </is>
      </c>
      <c r="P490" t="inlineStr">
        <is>
          <t>DRN-11496/25</t>
        </is>
      </c>
    </row>
    <row r="491">
      <c r="A491" t="inlineStr">
        <is>
          <t>Bahrain</t>
        </is>
      </c>
      <c r="B491" t="inlineStr">
        <is>
          <t>A10BH</t>
        </is>
      </c>
      <c r="C491" t="inlineStr">
        <is>
          <t>DPP-4 inhibitors</t>
        </is>
      </c>
      <c r="D491" t="inlineStr">
        <is>
          <t>LINAGLIPTIN</t>
        </is>
      </c>
      <c r="E491" t="inlineStr">
        <is>
          <t>TRALIX</t>
        </is>
      </c>
      <c r="F491" t="inlineStr">
        <is>
          <t>TRALIX</t>
        </is>
      </c>
      <c r="G491" t="inlineStr">
        <is>
          <t>5</t>
        </is>
      </c>
      <c r="H491" t="inlineStr">
        <is>
          <t>FILM COATED TABLET</t>
        </is>
      </c>
      <c r="I491" t="n">
        <v>30</v>
      </c>
      <c r="J491" t="n">
        <v>7.54</v>
      </c>
      <c r="K491" t="inlineStr">
        <is>
          <t>BHD</t>
        </is>
      </c>
      <c r="L491" s="5">
        <f>IF(AND(ISNUMBER(I491),I491&gt;0),J491/I491,"")</f>
        <v/>
      </c>
      <c r="M491" s="5">
        <f>IF(L491="","",L491/IF(K491="SAR",Inputs!$B$1,Inputs!$B$2))</f>
        <v/>
      </c>
      <c r="N491" t="inlineStr">
        <is>
          <t>Generic or other</t>
        </is>
      </c>
      <c r="O491" t="inlineStr">
        <is>
          <t>ALRAI PHARMACEUTICAL INDUSTRIES CO. (L.L.C), KSA.</t>
        </is>
      </c>
      <c r="P491" t="inlineStr">
        <is>
          <t>DRN-11499/25</t>
        </is>
      </c>
    </row>
    <row r="492">
      <c r="A492" t="inlineStr">
        <is>
          <t>Bahrain</t>
        </is>
      </c>
      <c r="B492" t="inlineStr">
        <is>
          <t>A10BH</t>
        </is>
      </c>
      <c r="C492" t="inlineStr">
        <is>
          <t>DPP-4 inhibitors</t>
        </is>
      </c>
      <c r="D492" t="inlineStr">
        <is>
          <t>SITAGLIPTIN</t>
        </is>
      </c>
      <c r="E492" t="inlineStr">
        <is>
          <t>SITA</t>
        </is>
      </c>
      <c r="F492" t="inlineStr">
        <is>
          <t>SITA</t>
        </is>
      </c>
      <c r="G492" t="inlineStr">
        <is>
          <t>50</t>
        </is>
      </c>
      <c r="H492" t="inlineStr">
        <is>
          <t>FILM COATED TABLET</t>
        </is>
      </c>
      <c r="I492" t="n">
        <v>30</v>
      </c>
      <c r="J492" t="n">
        <v>6.77</v>
      </c>
      <c r="K492" t="inlineStr">
        <is>
          <t>BHD</t>
        </is>
      </c>
      <c r="L492" s="5">
        <f>IF(AND(ISNUMBER(I492),I492&gt;0),J492/I492,"")</f>
        <v/>
      </c>
      <c r="M492" s="5">
        <f>IF(L492="","",L492/IF(K492="SAR",Inputs!$B$1,Inputs!$B$2))</f>
        <v/>
      </c>
      <c r="N492" t="inlineStr">
        <is>
          <t>Generic or other</t>
        </is>
      </c>
      <c r="O492" t="inlineStr">
        <is>
          <t>ALRAI PHARMACEUTICAL INDUSTRIES CO. (L.L.C), KSA.</t>
        </is>
      </c>
      <c r="P492" t="inlineStr">
        <is>
          <t>DRN-11544/25</t>
        </is>
      </c>
    </row>
    <row r="493">
      <c r="A493" t="inlineStr">
        <is>
          <t>Bahrain</t>
        </is>
      </c>
      <c r="B493" t="inlineStr">
        <is>
          <t>A10BH</t>
        </is>
      </c>
      <c r="C493" t="inlineStr">
        <is>
          <t>DPP-4 inhibitors</t>
        </is>
      </c>
      <c r="D493" t="inlineStr">
        <is>
          <t>SITAGLIPTIN</t>
        </is>
      </c>
      <c r="E493" t="inlineStr">
        <is>
          <t>SITA</t>
        </is>
      </c>
      <c r="F493" t="inlineStr">
        <is>
          <t>SITA</t>
        </is>
      </c>
      <c r="G493" t="inlineStr">
        <is>
          <t>100</t>
        </is>
      </c>
      <c r="H493" t="inlineStr">
        <is>
          <t>FILM COATED TABLET</t>
        </is>
      </c>
      <c r="I493" t="n">
        <v>30</v>
      </c>
      <c r="J493" t="n">
        <v>13.37</v>
      </c>
      <c r="K493" t="inlineStr">
        <is>
          <t>BHD</t>
        </is>
      </c>
      <c r="L493" s="5">
        <f>IF(AND(ISNUMBER(I493),I493&gt;0),J493/I493,"")</f>
        <v/>
      </c>
      <c r="M493" s="5">
        <f>IF(L493="","",L493/IF(K493="SAR",Inputs!$B$1,Inputs!$B$2))</f>
        <v/>
      </c>
      <c r="N493" t="inlineStr">
        <is>
          <t>Generic or other</t>
        </is>
      </c>
      <c r="O493" t="inlineStr">
        <is>
          <t>ALRAI PHARMACEUTICAL INDUSTRIES CO. (L.L.C), KSA.</t>
        </is>
      </c>
      <c r="P493" t="inlineStr">
        <is>
          <t>DRN-11545/25</t>
        </is>
      </c>
    </row>
    <row r="494">
      <c r="A494" t="inlineStr">
        <is>
          <t>Bahrain</t>
        </is>
      </c>
      <c r="B494" t="inlineStr">
        <is>
          <t>A10BH</t>
        </is>
      </c>
      <c r="C494" t="inlineStr">
        <is>
          <t>DPP-4 inhibitors</t>
        </is>
      </c>
      <c r="D494" t="inlineStr">
        <is>
          <t>LINAGLIPTIN</t>
        </is>
      </c>
      <c r="E494" t="inlineStr">
        <is>
          <t>LEENA</t>
        </is>
      </c>
      <c r="F494" t="inlineStr">
        <is>
          <t>LEENA</t>
        </is>
      </c>
      <c r="G494" t="inlineStr">
        <is>
          <t>5</t>
        </is>
      </c>
      <c r="H494" t="inlineStr">
        <is>
          <t>FILM COATED TABLET</t>
        </is>
      </c>
      <c r="I494" t="n">
        <v>30</v>
      </c>
      <c r="J494" t="n">
        <v>12.79</v>
      </c>
      <c r="K494" t="inlineStr">
        <is>
          <t>BHD</t>
        </is>
      </c>
      <c r="L494" s="5">
        <f>IF(AND(ISNUMBER(I494),I494&gt;0),J494/I494,"")</f>
        <v/>
      </c>
      <c r="M494" s="5">
        <f>IF(L494="","",L494/IF(K494="SAR",Inputs!$B$1,Inputs!$B$2))</f>
        <v/>
      </c>
      <c r="N494" t="inlineStr">
        <is>
          <t>Generic or other</t>
        </is>
      </c>
      <c r="O494" t="inlineStr">
        <is>
          <t>PHARMA INTERNATIONAL COMPANY, JORDAN.</t>
        </is>
      </c>
      <c r="P494" t="inlineStr">
        <is>
          <t>DRN-11578/25</t>
        </is>
      </c>
    </row>
    <row r="495">
      <c r="A495" t="inlineStr">
        <is>
          <t>Bahrain</t>
        </is>
      </c>
      <c r="B495" t="inlineStr">
        <is>
          <t>A10BK</t>
        </is>
      </c>
      <c r="C495" t="inlineStr">
        <is>
          <t>SGLT2 inhibitors</t>
        </is>
      </c>
      <c r="D495" t="inlineStr">
        <is>
          <t>DAPAGLIFLOZIN</t>
        </is>
      </c>
      <c r="E495" t="inlineStr">
        <is>
          <t>DFLOZIN 5 M</t>
        </is>
      </c>
      <c r="F495" t="inlineStr">
        <is>
          <t>DFLOZIN</t>
        </is>
      </c>
      <c r="G495" t="inlineStr">
        <is>
          <t>5/500</t>
        </is>
      </c>
      <c r="H495" t="inlineStr">
        <is>
          <t>TABLET</t>
        </is>
      </c>
      <c r="I495" t="n">
        <v>30</v>
      </c>
      <c r="J495" t="n">
        <v>7.13</v>
      </c>
      <c r="K495" t="inlineStr">
        <is>
          <t>BHD</t>
        </is>
      </c>
      <c r="L495" s="5">
        <f>IF(AND(ISNUMBER(I495),I495&gt;0),J495/I495,"")</f>
        <v/>
      </c>
      <c r="M495" s="5">
        <f>IF(L495="","",L495/IF(K495="SAR",Inputs!$B$1,Inputs!$B$2))</f>
        <v/>
      </c>
      <c r="N495" t="inlineStr">
        <is>
          <t>Generic or other</t>
        </is>
      </c>
      <c r="O495" t="inlineStr">
        <is>
          <t>MICRO LABS LIMITED, INDIA.</t>
        </is>
      </c>
      <c r="P495" t="inlineStr">
        <is>
          <t>DRN-11593/25</t>
        </is>
      </c>
    </row>
    <row r="496">
      <c r="A496" t="inlineStr">
        <is>
          <t>Bahrain</t>
        </is>
      </c>
      <c r="B496" t="inlineStr">
        <is>
          <t>A10BK</t>
        </is>
      </c>
      <c r="C496" t="inlineStr">
        <is>
          <t>SGLT2 inhibitors</t>
        </is>
      </c>
      <c r="D496" t="inlineStr">
        <is>
          <t>DAPAGLIFLOZIN</t>
        </is>
      </c>
      <c r="E496" t="inlineStr">
        <is>
          <t>DFLOZIN 5 M PLUS</t>
        </is>
      </c>
      <c r="F496" t="inlineStr">
        <is>
          <t>DFLOZIN</t>
        </is>
      </c>
      <c r="G496" t="inlineStr">
        <is>
          <t>5/1000</t>
        </is>
      </c>
      <c r="H496" t="inlineStr">
        <is>
          <t>TABLET</t>
        </is>
      </c>
      <c r="I496" t="n">
        <v>30</v>
      </c>
      <c r="J496" t="n">
        <v>7.13</v>
      </c>
      <c r="K496" t="inlineStr">
        <is>
          <t>BHD</t>
        </is>
      </c>
      <c r="L496" s="5">
        <f>IF(AND(ISNUMBER(I496),I496&gt;0),J496/I496,"")</f>
        <v/>
      </c>
      <c r="M496" s="5">
        <f>IF(L496="","",L496/IF(K496="SAR",Inputs!$B$1,Inputs!$B$2))</f>
        <v/>
      </c>
      <c r="N496" t="inlineStr">
        <is>
          <t>Generic or other</t>
        </is>
      </c>
      <c r="O496" t="inlineStr">
        <is>
          <t>MICRO LABS LIMITED, INDIA.</t>
        </is>
      </c>
      <c r="P496" t="inlineStr">
        <is>
          <t>DRN-11594/25</t>
        </is>
      </c>
    </row>
    <row r="497">
      <c r="A497" t="inlineStr">
        <is>
          <t>Bahrain</t>
        </is>
      </c>
      <c r="B497" t="inlineStr">
        <is>
          <t>A10BK</t>
        </is>
      </c>
      <c r="C497" t="inlineStr">
        <is>
          <t>SGLT2 inhibitors</t>
        </is>
      </c>
      <c r="D497" t="inlineStr">
        <is>
          <t>DAPAGLIFLOZIN</t>
        </is>
      </c>
      <c r="E497" t="inlineStr">
        <is>
          <t xml:space="preserve">DFLOZIN 10 M </t>
        </is>
      </c>
      <c r="F497" t="inlineStr">
        <is>
          <t>DFLOZIN</t>
        </is>
      </c>
      <c r="G497" t="inlineStr">
        <is>
          <t>10/500</t>
        </is>
      </c>
      <c r="H497" t="inlineStr">
        <is>
          <t>TABLET</t>
        </is>
      </c>
      <c r="I497" t="n">
        <v>30</v>
      </c>
      <c r="J497" t="n">
        <v>8.140000000000001</v>
      </c>
      <c r="K497" t="inlineStr">
        <is>
          <t>BHD</t>
        </is>
      </c>
      <c r="L497" s="5">
        <f>IF(AND(ISNUMBER(I497),I497&gt;0),J497/I497,"")</f>
        <v/>
      </c>
      <c r="M497" s="5">
        <f>IF(L497="","",L497/IF(K497="SAR",Inputs!$B$1,Inputs!$B$2))</f>
        <v/>
      </c>
      <c r="N497" t="inlineStr">
        <is>
          <t>Generic or other</t>
        </is>
      </c>
      <c r="O497" t="inlineStr">
        <is>
          <t>MICRO LABS LIMITED, INDIA.</t>
        </is>
      </c>
      <c r="P497" t="inlineStr">
        <is>
          <t>DRN-11595/25</t>
        </is>
      </c>
    </row>
    <row r="498">
      <c r="A498" t="inlineStr">
        <is>
          <t>Bahrain</t>
        </is>
      </c>
      <c r="B498" t="inlineStr">
        <is>
          <t>A10BK</t>
        </is>
      </c>
      <c r="C498" t="inlineStr">
        <is>
          <t>SGLT2 inhibitors</t>
        </is>
      </c>
      <c r="D498" t="inlineStr">
        <is>
          <t>DAPAGLIFLOZIN</t>
        </is>
      </c>
      <c r="E498" t="inlineStr">
        <is>
          <t>DFLOZIN 10 M PLUS</t>
        </is>
      </c>
      <c r="F498" t="inlineStr">
        <is>
          <t>DFLOZIN</t>
        </is>
      </c>
      <c r="G498" t="inlineStr">
        <is>
          <t>10/1000</t>
        </is>
      </c>
      <c r="H498" t="inlineStr">
        <is>
          <t>TABLET</t>
        </is>
      </c>
      <c r="I498" t="n">
        <v>30</v>
      </c>
      <c r="J498" t="n">
        <v>8.140000000000001</v>
      </c>
      <c r="K498" t="inlineStr">
        <is>
          <t>BHD</t>
        </is>
      </c>
      <c r="L498" s="5">
        <f>IF(AND(ISNUMBER(I498),I498&gt;0),J498/I498,"")</f>
        <v/>
      </c>
      <c r="M498" s="5">
        <f>IF(L498="","",L498/IF(K498="SAR",Inputs!$B$1,Inputs!$B$2))</f>
        <v/>
      </c>
      <c r="N498" t="inlineStr">
        <is>
          <t>Generic or other</t>
        </is>
      </c>
      <c r="O498" t="inlineStr">
        <is>
          <t>MICRO LABS LIMITED, INDIA.</t>
        </is>
      </c>
      <c r="P498" t="inlineStr">
        <is>
          <t>DRN-11596/25</t>
        </is>
      </c>
    </row>
    <row r="499">
      <c r="A499" t="inlineStr">
        <is>
          <t>Bahrain</t>
        </is>
      </c>
      <c r="B499" t="inlineStr">
        <is>
          <t>A10BK</t>
        </is>
      </c>
      <c r="C499" t="inlineStr">
        <is>
          <t>SGLT2 inhibitors</t>
        </is>
      </c>
      <c r="D499" t="inlineStr">
        <is>
          <t>DAPAGLIFLOZIN</t>
        </is>
      </c>
      <c r="E499" t="inlineStr">
        <is>
          <t>XIGLIF 5</t>
        </is>
      </c>
      <c r="F499" t="inlineStr">
        <is>
          <t>XIGLIF</t>
        </is>
      </c>
      <c r="G499" t="inlineStr">
        <is>
          <t>5</t>
        </is>
      </c>
      <c r="H499" t="inlineStr">
        <is>
          <t>FILM COATED TABLET</t>
        </is>
      </c>
      <c r="I499" t="n">
        <v>30</v>
      </c>
      <c r="J499" t="n">
        <v>11.9</v>
      </c>
      <c r="K499" t="inlineStr">
        <is>
          <t>BHD</t>
        </is>
      </c>
      <c r="L499" s="5">
        <f>IF(AND(ISNUMBER(I499),I499&gt;0),J499/I499,"")</f>
        <v/>
      </c>
      <c r="M499" s="5">
        <f>IF(L499="","",L499/IF(K499="SAR",Inputs!$B$1,Inputs!$B$2))</f>
        <v/>
      </c>
      <c r="N499" t="inlineStr">
        <is>
          <t>Generic or other</t>
        </is>
      </c>
      <c r="O499" t="inlineStr">
        <is>
          <t>MSN LABORATORIES PRIVATE LIMITED, INDIA.</t>
        </is>
      </c>
      <c r="P499" t="inlineStr">
        <is>
          <t>DRN-11610/25</t>
        </is>
      </c>
    </row>
    <row r="500">
      <c r="A500" t="inlineStr">
        <is>
          <t>Bahrain</t>
        </is>
      </c>
      <c r="B500" t="inlineStr">
        <is>
          <t>A10BK</t>
        </is>
      </c>
      <c r="C500" t="inlineStr">
        <is>
          <t>SGLT2 inhibitors</t>
        </is>
      </c>
      <c r="D500" t="inlineStr">
        <is>
          <t>DAPAGLIFLOZIN</t>
        </is>
      </c>
      <c r="E500" t="inlineStr">
        <is>
          <t>XIGLIF 10</t>
        </is>
      </c>
      <c r="F500" t="inlineStr">
        <is>
          <t>XIGLIF</t>
        </is>
      </c>
      <c r="G500" t="inlineStr">
        <is>
          <t>10</t>
        </is>
      </c>
      <c r="H500" t="inlineStr">
        <is>
          <t>FILM COATED TABLET</t>
        </is>
      </c>
      <c r="I500" t="n">
        <v>30</v>
      </c>
      <c r="J500" t="n">
        <v>11.9</v>
      </c>
      <c r="K500" t="inlineStr">
        <is>
          <t>BHD</t>
        </is>
      </c>
      <c r="L500" s="5">
        <f>IF(AND(ISNUMBER(I500),I500&gt;0),J500/I500,"")</f>
        <v/>
      </c>
      <c r="M500" s="5">
        <f>IF(L500="","",L500/IF(K500="SAR",Inputs!$B$1,Inputs!$B$2))</f>
        <v/>
      </c>
      <c r="N500" t="inlineStr">
        <is>
          <t>Generic or other</t>
        </is>
      </c>
      <c r="O500" t="inlineStr">
        <is>
          <t>MSN LABORATORIES PRIVATE LIMITED, INDIA.</t>
        </is>
      </c>
      <c r="P500" t="inlineStr">
        <is>
          <t>DRN-11611/25</t>
        </is>
      </c>
    </row>
    <row r="501">
      <c r="A501" t="inlineStr">
        <is>
          <t>Bahrain</t>
        </is>
      </c>
      <c r="B501" t="inlineStr">
        <is>
          <t>A10BH</t>
        </is>
      </c>
      <c r="C501" t="inlineStr">
        <is>
          <t>DPP-4 inhibitors</t>
        </is>
      </c>
      <c r="D501" t="inlineStr">
        <is>
          <t>VILDAGLIPTIN</t>
        </is>
      </c>
      <c r="E501" t="inlineStr">
        <is>
          <t>VILDASTAT</t>
        </is>
      </c>
      <c r="F501" t="inlineStr">
        <is>
          <t>VILDASTAT</t>
        </is>
      </c>
      <c r="G501" t="inlineStr">
        <is>
          <t>50</t>
        </is>
      </c>
      <c r="H501" t="inlineStr">
        <is>
          <t>FILM COATED TABLET</t>
        </is>
      </c>
      <c r="I501" t="n">
        <v>60</v>
      </c>
      <c r="J501" t="n">
        <v>11.2</v>
      </c>
      <c r="K501" t="inlineStr">
        <is>
          <t>BHD</t>
        </is>
      </c>
      <c r="L501" s="5">
        <f>IF(AND(ISNUMBER(I501),I501&gt;0),J501/I501,"")</f>
        <v/>
      </c>
      <c r="M501" s="5">
        <f>IF(L501="","",L501/IF(K501="SAR",Inputs!$B$1,Inputs!$B$2))</f>
        <v/>
      </c>
      <c r="N501" t="inlineStr">
        <is>
          <t>Generic or other</t>
        </is>
      </c>
      <c r="O501" t="inlineStr">
        <is>
          <t>STADA ARZNEIMITTEL AG, GERMANY.</t>
        </is>
      </c>
      <c r="P501" t="inlineStr">
        <is>
          <t>DRN-11615/25</t>
        </is>
      </c>
    </row>
    <row r="502">
      <c r="A502" t="inlineStr">
        <is>
          <t>Bahrain</t>
        </is>
      </c>
      <c r="B502" t="inlineStr">
        <is>
          <t>A10BH</t>
        </is>
      </c>
      <c r="C502" t="inlineStr">
        <is>
          <t>DPP-4 inhibitors</t>
        </is>
      </c>
      <c r="D502" t="inlineStr">
        <is>
          <t>VILDAGLIPTIN</t>
        </is>
      </c>
      <c r="E502" t="inlineStr">
        <is>
          <t>GLEPTAL PLUS</t>
        </is>
      </c>
      <c r="F502" t="inlineStr">
        <is>
          <t>GLEPTAL</t>
        </is>
      </c>
      <c r="G502" t="inlineStr">
        <is>
          <t>850/50</t>
        </is>
      </c>
      <c r="H502" t="inlineStr">
        <is>
          <t>FILM COATED TABLET</t>
        </is>
      </c>
      <c r="I502" t="n">
        <v>60</v>
      </c>
      <c r="J502" t="n">
        <v>10.18</v>
      </c>
      <c r="K502" t="inlineStr">
        <is>
          <t>BHD</t>
        </is>
      </c>
      <c r="L502" s="5">
        <f>IF(AND(ISNUMBER(I502),I502&gt;0),J502/I502,"")</f>
        <v/>
      </c>
      <c r="M502" s="5">
        <f>IF(L502="","",L502/IF(K502="SAR",Inputs!$B$1,Inputs!$B$2))</f>
        <v/>
      </c>
      <c r="N502" t="inlineStr">
        <is>
          <t>Generic or other</t>
        </is>
      </c>
      <c r="O502" t="inlineStr">
        <is>
          <t>AL TAQADDOM PHARMACEUTICAL INDUSTRIES, JORDAN.</t>
        </is>
      </c>
      <c r="P502" t="inlineStr">
        <is>
          <t>DRN-11631/25</t>
        </is>
      </c>
    </row>
    <row r="503">
      <c r="A503" t="inlineStr">
        <is>
          <t>Bahrain</t>
        </is>
      </c>
      <c r="B503" t="inlineStr">
        <is>
          <t>A10BH</t>
        </is>
      </c>
      <c r="C503" t="inlineStr">
        <is>
          <t>DPP-4 inhibitors</t>
        </is>
      </c>
      <c r="D503" t="inlineStr">
        <is>
          <t>VILDAGLIPTIN</t>
        </is>
      </c>
      <c r="E503" t="inlineStr">
        <is>
          <t>GLEPTAL PLUS</t>
        </is>
      </c>
      <c r="F503" t="inlineStr">
        <is>
          <t>GLEPTAL</t>
        </is>
      </c>
      <c r="G503" t="inlineStr">
        <is>
          <t>1000/50</t>
        </is>
      </c>
      <c r="H503" t="inlineStr">
        <is>
          <t>FILM COATED TABLET</t>
        </is>
      </c>
      <c r="I503" t="n">
        <v>60</v>
      </c>
      <c r="J503" t="n">
        <v>11.2</v>
      </c>
      <c r="K503" t="inlineStr">
        <is>
          <t>BHD</t>
        </is>
      </c>
      <c r="L503" s="5">
        <f>IF(AND(ISNUMBER(I503),I503&gt;0),J503/I503,"")</f>
        <v/>
      </c>
      <c r="M503" s="5">
        <f>IF(L503="","",L503/IF(K503="SAR",Inputs!$B$1,Inputs!$B$2))</f>
        <v/>
      </c>
      <c r="N503" t="inlineStr">
        <is>
          <t>Generic or other</t>
        </is>
      </c>
      <c r="O503" t="inlineStr">
        <is>
          <t>AL TAQADDOM PHARMACEUTICAL INDUSTRIES, JORDAN.</t>
        </is>
      </c>
      <c r="P503" t="inlineStr">
        <is>
          <t>DRN-11632/25</t>
        </is>
      </c>
    </row>
    <row r="504">
      <c r="A504" t="inlineStr">
        <is>
          <t>Bahrain</t>
        </is>
      </c>
      <c r="B504" t="inlineStr">
        <is>
          <t>A10BH</t>
        </is>
      </c>
      <c r="C504" t="inlineStr">
        <is>
          <t>DPP-4 inhibitors</t>
        </is>
      </c>
      <c r="D504" t="inlineStr">
        <is>
          <t>SITAGLIPTIN</t>
        </is>
      </c>
      <c r="E504" t="inlineStr">
        <is>
          <t>SIACRET</t>
        </is>
      </c>
      <c r="F504" t="inlineStr">
        <is>
          <t>SIACRET</t>
        </is>
      </c>
      <c r="G504" t="inlineStr">
        <is>
          <t>50</t>
        </is>
      </c>
      <c r="H504" t="inlineStr">
        <is>
          <t>FILM COATED TABLET</t>
        </is>
      </c>
      <c r="I504" t="n">
        <v>30</v>
      </c>
      <c r="J504" t="n">
        <v>6.81</v>
      </c>
      <c r="K504" t="inlineStr">
        <is>
          <t>BHD</t>
        </is>
      </c>
      <c r="L504" s="5">
        <f>IF(AND(ISNUMBER(I504),I504&gt;0),J504/I504,"")</f>
        <v/>
      </c>
      <c r="M504" s="5">
        <f>IF(L504="","",L504/IF(K504="SAR",Inputs!$B$1,Inputs!$B$2))</f>
        <v/>
      </c>
      <c r="N504" t="inlineStr">
        <is>
          <t>Generic or other</t>
        </is>
      </c>
      <c r="O504" t="inlineStr">
        <is>
          <t>MSN LABORATORIES PRIVATE LIMITED, INDIA.</t>
        </is>
      </c>
      <c r="P504" t="inlineStr">
        <is>
          <t>DRN-11634/25</t>
        </is>
      </c>
    </row>
    <row r="505">
      <c r="A505" t="inlineStr">
        <is>
          <t>Bahrain</t>
        </is>
      </c>
      <c r="B505" t="inlineStr">
        <is>
          <t>A10BH</t>
        </is>
      </c>
      <c r="C505" t="inlineStr">
        <is>
          <t>DPP-4 inhibitors</t>
        </is>
      </c>
      <c r="D505" t="inlineStr">
        <is>
          <t>SITAGLIPTIN</t>
        </is>
      </c>
      <c r="E505" t="inlineStr">
        <is>
          <t>SIACRET</t>
        </is>
      </c>
      <c r="F505" t="inlineStr">
        <is>
          <t>SIACRET</t>
        </is>
      </c>
      <c r="G505" t="inlineStr">
        <is>
          <t>100</t>
        </is>
      </c>
      <c r="H505" t="inlineStr">
        <is>
          <t>FILM COATED TABLET</t>
        </is>
      </c>
      <c r="I505" t="n">
        <v>30</v>
      </c>
      <c r="J505" t="n">
        <v>12.02</v>
      </c>
      <c r="K505" t="inlineStr">
        <is>
          <t>BHD</t>
        </is>
      </c>
      <c r="L505" s="5">
        <f>IF(AND(ISNUMBER(I505),I505&gt;0),J505/I505,"")</f>
        <v/>
      </c>
      <c r="M505" s="5">
        <f>IF(L505="","",L505/IF(K505="SAR",Inputs!$B$1,Inputs!$B$2))</f>
        <v/>
      </c>
      <c r="N505" t="inlineStr">
        <is>
          <t>Generic or other</t>
        </is>
      </c>
      <c r="O505" t="inlineStr">
        <is>
          <t>MSN LABORATORIES PRIVATE LIMITED, INDIA.</t>
        </is>
      </c>
      <c r="P505" t="inlineStr">
        <is>
          <t>DRN-11635/25</t>
        </is>
      </c>
    </row>
    <row r="506">
      <c r="A506" t="inlineStr">
        <is>
          <t>Bahrain</t>
        </is>
      </c>
      <c r="B506" t="inlineStr">
        <is>
          <t>B05CB</t>
        </is>
      </c>
      <c r="C506" t="inlineStr"/>
      <c r="D506" t="inlineStr">
        <is>
          <t>NIVOLUMAB</t>
        </is>
      </c>
      <c r="E506" t="inlineStr">
        <is>
          <t>OPDUALAG</t>
        </is>
      </c>
      <c r="F506" t="inlineStr">
        <is>
          <t>OPDUALAG</t>
        </is>
      </c>
      <c r="G506" t="inlineStr">
        <is>
          <t>12/4</t>
        </is>
      </c>
      <c r="H506" t="inlineStr">
        <is>
          <t>SOLUTION FOR INJECTION</t>
        </is>
      </c>
      <c r="I506" t="n">
        <v>1</v>
      </c>
      <c r="J506" t="n">
        <v>4030.36</v>
      </c>
      <c r="K506" t="inlineStr">
        <is>
          <t>BHD</t>
        </is>
      </c>
      <c r="L506" s="5">
        <f>IF(AND(ISNUMBER(I506),I506&gt;0),J506/I506,"")</f>
        <v/>
      </c>
      <c r="M506" s="5">
        <f>IF(L506="","",L506/IF(K506="SAR",Inputs!$B$1,Inputs!$B$2))</f>
        <v/>
      </c>
      <c r="N506" t="inlineStr">
        <is>
          <t>Generic or other</t>
        </is>
      </c>
      <c r="O506" t="inlineStr">
        <is>
          <t>BRISTOL-MYERS SQUIBB COMPANY, USA.</t>
        </is>
      </c>
      <c r="P506" t="inlineStr">
        <is>
          <t>DRN-11654/25</t>
        </is>
      </c>
    </row>
    <row r="507">
      <c r="A507" t="inlineStr">
        <is>
          <t>Bahrain</t>
        </is>
      </c>
      <c r="B507" t="inlineStr">
        <is>
          <t>A10BK</t>
        </is>
      </c>
      <c r="C507" t="inlineStr">
        <is>
          <t>SGLT2 inhibitors</t>
        </is>
      </c>
      <c r="D507" t="inlineStr">
        <is>
          <t>EMPAGLIFLOZIN</t>
        </is>
      </c>
      <c r="E507" t="inlineStr">
        <is>
          <t>GLONZA</t>
        </is>
      </c>
      <c r="F507" t="inlineStr">
        <is>
          <t>GLONZA</t>
        </is>
      </c>
      <c r="G507" t="inlineStr">
        <is>
          <t>10</t>
        </is>
      </c>
      <c r="H507" t="inlineStr">
        <is>
          <t>FILM-COATED TABLET</t>
        </is>
      </c>
      <c r="I507" t="n">
        <v>30</v>
      </c>
      <c r="J507" t="n">
        <v>26.16</v>
      </c>
      <c r="K507" t="inlineStr">
        <is>
          <t>BHD</t>
        </is>
      </c>
      <c r="L507" s="5">
        <f>IF(AND(ISNUMBER(I507),I507&gt;0),J507/I507,"")</f>
        <v/>
      </c>
      <c r="M507" s="5">
        <f>IF(L507="","",L507/IF(K507="SAR",Inputs!$B$1,Inputs!$B$2))</f>
        <v/>
      </c>
      <c r="N507" t="inlineStr">
        <is>
          <t>Generic or other</t>
        </is>
      </c>
      <c r="O507" t="inlineStr">
        <is>
          <t>JORDAN RIVER PHARMACEUTICAL INDUSTRIES LLC, JORDAN.</t>
        </is>
      </c>
      <c r="P507" t="inlineStr">
        <is>
          <t>DRN-11663/25</t>
        </is>
      </c>
    </row>
    <row r="508">
      <c r="A508" t="inlineStr">
        <is>
          <t>Bahrain</t>
        </is>
      </c>
      <c r="B508" t="inlineStr">
        <is>
          <t>A10BK</t>
        </is>
      </c>
      <c r="C508" t="inlineStr">
        <is>
          <t>SGLT2 inhibitors</t>
        </is>
      </c>
      <c r="D508" t="inlineStr">
        <is>
          <t>EMPAGLIFLOZIN</t>
        </is>
      </c>
      <c r="E508" t="inlineStr">
        <is>
          <t>GLONZA</t>
        </is>
      </c>
      <c r="F508" t="inlineStr">
        <is>
          <t>GLONZA</t>
        </is>
      </c>
      <c r="G508" t="inlineStr">
        <is>
          <t>25</t>
        </is>
      </c>
      <c r="H508" t="inlineStr">
        <is>
          <t>FILM-COATED TABLET</t>
        </is>
      </c>
      <c r="I508" t="n">
        <v>30</v>
      </c>
      <c r="J508" t="n">
        <v>26.16</v>
      </c>
      <c r="K508" t="inlineStr">
        <is>
          <t>BHD</t>
        </is>
      </c>
      <c r="L508" s="5">
        <f>IF(AND(ISNUMBER(I508),I508&gt;0),J508/I508,"")</f>
        <v/>
      </c>
      <c r="M508" s="5">
        <f>IF(L508="","",L508/IF(K508="SAR",Inputs!$B$1,Inputs!$B$2))</f>
        <v/>
      </c>
      <c r="N508" t="inlineStr">
        <is>
          <t>Generic or other</t>
        </is>
      </c>
      <c r="O508" t="inlineStr">
        <is>
          <t>JORDAN RIVER PHARMACEUTICAL INDUSTRIES LLC, JORDAN.</t>
        </is>
      </c>
      <c r="P508" t="inlineStr">
        <is>
          <t>DRN-11664/25</t>
        </is>
      </c>
    </row>
    <row r="509">
      <c r="A509" t="inlineStr">
        <is>
          <t>Bahrain</t>
        </is>
      </c>
      <c r="B509" t="inlineStr">
        <is>
          <t>A10BK</t>
        </is>
      </c>
      <c r="C509" t="inlineStr">
        <is>
          <t>SGLT2 inhibitors</t>
        </is>
      </c>
      <c r="D509" t="inlineStr">
        <is>
          <t>EMPAGLIFLOZIN</t>
        </is>
      </c>
      <c r="E509" t="inlineStr">
        <is>
          <t>EMPAGLINAZ 10</t>
        </is>
      </c>
      <c r="F509" t="inlineStr">
        <is>
          <t>EMPAGLINAZ</t>
        </is>
      </c>
      <c r="G509" t="inlineStr">
        <is>
          <t>10</t>
        </is>
      </c>
      <c r="H509" t="inlineStr">
        <is>
          <t>FILM-COATED TABLET</t>
        </is>
      </c>
      <c r="I509" t="n">
        <v>30</v>
      </c>
      <c r="J509" t="n">
        <v>10.05</v>
      </c>
      <c r="K509" t="inlineStr">
        <is>
          <t>BHD</t>
        </is>
      </c>
      <c r="L509" s="5">
        <f>IF(AND(ISNUMBER(I509),I509&gt;0),J509/I509,"")</f>
        <v/>
      </c>
      <c r="M509" s="5">
        <f>IF(L509="","",L509/IF(K509="SAR",Inputs!$B$1,Inputs!$B$2))</f>
        <v/>
      </c>
      <c r="N509" t="inlineStr">
        <is>
          <t>Generic or other</t>
        </is>
      </c>
      <c r="O509" t="inlineStr">
        <is>
          <t>AUROBINDO PHARMA LTD, INDIA.</t>
        </is>
      </c>
      <c r="P509" t="inlineStr">
        <is>
          <t>DRN-11665/25</t>
        </is>
      </c>
    </row>
    <row r="510">
      <c r="A510" t="inlineStr">
        <is>
          <t>Bahrain</t>
        </is>
      </c>
      <c r="B510" t="inlineStr">
        <is>
          <t>A10BK</t>
        </is>
      </c>
      <c r="C510" t="inlineStr">
        <is>
          <t>SGLT2 inhibitors</t>
        </is>
      </c>
      <c r="D510" t="inlineStr">
        <is>
          <t>EMPAGLIFLOZIN</t>
        </is>
      </c>
      <c r="E510" t="inlineStr">
        <is>
          <t>EMPAGLINAZ 25</t>
        </is>
      </c>
      <c r="F510" t="inlineStr">
        <is>
          <t>EMPAGLINAZ</t>
        </is>
      </c>
      <c r="G510" t="inlineStr">
        <is>
          <t>25</t>
        </is>
      </c>
      <c r="H510" t="inlineStr">
        <is>
          <t>FILM-COATED TABLET</t>
        </is>
      </c>
      <c r="I510" t="n">
        <v>30</v>
      </c>
      <c r="J510" t="n">
        <v>12.07</v>
      </c>
      <c r="K510" t="inlineStr">
        <is>
          <t>BHD</t>
        </is>
      </c>
      <c r="L510" s="5">
        <f>IF(AND(ISNUMBER(I510),I510&gt;0),J510/I510,"")</f>
        <v/>
      </c>
      <c r="M510" s="5">
        <f>IF(L510="","",L510/IF(K510="SAR",Inputs!$B$1,Inputs!$B$2))</f>
        <v/>
      </c>
      <c r="N510" t="inlineStr">
        <is>
          <t>Generic or other</t>
        </is>
      </c>
      <c r="O510" t="inlineStr">
        <is>
          <t>AUROBINDO PHARMA LTD, INDIA.</t>
        </is>
      </c>
      <c r="P510" t="inlineStr">
        <is>
          <t>DRN-11666/25</t>
        </is>
      </c>
    </row>
    <row r="511">
      <c r="A511" t="inlineStr">
        <is>
          <t>Bahrain</t>
        </is>
      </c>
      <c r="B511" t="inlineStr">
        <is>
          <t>A10BH</t>
        </is>
      </c>
      <c r="C511" t="inlineStr">
        <is>
          <t>DPP-4 inhibitors</t>
        </is>
      </c>
      <c r="D511" t="inlineStr">
        <is>
          <t>SITAGLIPTIN</t>
        </is>
      </c>
      <c r="E511" t="inlineStr">
        <is>
          <t>SITAVIC</t>
        </is>
      </c>
      <c r="F511" t="inlineStr">
        <is>
          <t>SITAVIC</t>
        </is>
      </c>
      <c r="G511" t="inlineStr">
        <is>
          <t>50/850</t>
        </is>
      </c>
      <c r="H511" t="inlineStr">
        <is>
          <t>FILM COATED TABLET</t>
        </is>
      </c>
      <c r="I511" t="n">
        <v>56</v>
      </c>
      <c r="J511" t="n">
        <v>11.32</v>
      </c>
      <c r="K511" t="inlineStr">
        <is>
          <t>BHD</t>
        </is>
      </c>
      <c r="L511" s="5">
        <f>IF(AND(ISNUMBER(I511),I511&gt;0),J511/I511,"")</f>
        <v/>
      </c>
      <c r="M511" s="5">
        <f>IF(L511="","",L511/IF(K511="SAR",Inputs!$B$1,Inputs!$B$2))</f>
        <v/>
      </c>
      <c r="N511" t="inlineStr">
        <is>
          <t>Generic or other</t>
        </is>
      </c>
      <c r="O511" t="inlineStr">
        <is>
          <t>JAMJOOM PHARMACEUTICALS FACTORY COMPANY, KSA.</t>
        </is>
      </c>
      <c r="P511" t="inlineStr">
        <is>
          <t>DRN-11681/25</t>
        </is>
      </c>
    </row>
    <row r="512">
      <c r="A512" t="inlineStr">
        <is>
          <t>Bahrain</t>
        </is>
      </c>
      <c r="B512" t="inlineStr">
        <is>
          <t>A10BH</t>
        </is>
      </c>
      <c r="C512" t="inlineStr">
        <is>
          <t>DPP-4 inhibitors</t>
        </is>
      </c>
      <c r="D512" t="inlineStr">
        <is>
          <t>SITAGLIPTIN</t>
        </is>
      </c>
      <c r="E512" t="inlineStr">
        <is>
          <t>SITAVIC</t>
        </is>
      </c>
      <c r="F512" t="inlineStr">
        <is>
          <t>SITAVIC</t>
        </is>
      </c>
      <c r="G512" t="inlineStr">
        <is>
          <t>50/1000</t>
        </is>
      </c>
      <c r="H512" t="inlineStr">
        <is>
          <t>FILM COATED TABLET</t>
        </is>
      </c>
      <c r="I512" t="n">
        <v>56</v>
      </c>
      <c r="J512" t="n">
        <v>11.73</v>
      </c>
      <c r="K512" t="inlineStr">
        <is>
          <t>BHD</t>
        </is>
      </c>
      <c r="L512" s="5">
        <f>IF(AND(ISNUMBER(I512),I512&gt;0),J512/I512,"")</f>
        <v/>
      </c>
      <c r="M512" s="5">
        <f>IF(L512="","",L512/IF(K512="SAR",Inputs!$B$1,Inputs!$B$2))</f>
        <v/>
      </c>
      <c r="N512" t="inlineStr">
        <is>
          <t>Generic or other</t>
        </is>
      </c>
      <c r="O512" t="inlineStr">
        <is>
          <t>JAMJOOM PHARMACEUTICALS FACTORY COMPANY, KSA.</t>
        </is>
      </c>
      <c r="P512" t="inlineStr">
        <is>
          <t>DRN-11682/25</t>
        </is>
      </c>
    </row>
    <row r="513">
      <c r="A513" t="inlineStr">
        <is>
          <t>Bahrain</t>
        </is>
      </c>
      <c r="B513" t="inlineStr">
        <is>
          <t>A10BK</t>
        </is>
      </c>
      <c r="C513" t="inlineStr">
        <is>
          <t>SGLT2 inhibitors</t>
        </is>
      </c>
      <c r="D513" t="inlineStr">
        <is>
          <t>DAPAGLIFLOZIN</t>
        </is>
      </c>
      <c r="E513" t="inlineStr">
        <is>
          <t>DAFASGLIT</t>
        </is>
      </c>
      <c r="F513" t="inlineStr">
        <is>
          <t>DAFASGLIT</t>
        </is>
      </c>
      <c r="G513" t="inlineStr">
        <is>
          <t>5</t>
        </is>
      </c>
      <c r="H513" t="inlineStr">
        <is>
          <t>FILM-COATED TABLET</t>
        </is>
      </c>
      <c r="I513" t="n">
        <v>30</v>
      </c>
      <c r="J513" t="n">
        <v>9.699999999999999</v>
      </c>
      <c r="K513" t="inlineStr">
        <is>
          <t>BHD</t>
        </is>
      </c>
      <c r="L513" s="5">
        <f>IF(AND(ISNUMBER(I513),I513&gt;0),J513/I513,"")</f>
        <v/>
      </c>
      <c r="M513" s="5">
        <f>IF(L513="","",L513/IF(K513="SAR",Inputs!$B$1,Inputs!$B$2))</f>
        <v/>
      </c>
      <c r="N513" t="inlineStr">
        <is>
          <t>Generic or other</t>
        </is>
      </c>
      <c r="O513" t="inlineStr">
        <is>
          <t>AUROBINDO PHARMA LTD, INDIA.</t>
        </is>
      </c>
      <c r="P513" t="inlineStr">
        <is>
          <t>DRN-11712/25</t>
        </is>
      </c>
    </row>
    <row r="514">
      <c r="A514" t="inlineStr">
        <is>
          <t>Bahrain</t>
        </is>
      </c>
      <c r="B514" t="inlineStr">
        <is>
          <t>A10BK</t>
        </is>
      </c>
      <c r="C514" t="inlineStr">
        <is>
          <t>SGLT2 inhibitors</t>
        </is>
      </c>
      <c r="D514" t="inlineStr">
        <is>
          <t>DAPAGLIFLOZIN</t>
        </is>
      </c>
      <c r="E514" t="inlineStr">
        <is>
          <t>DAFASGLIT</t>
        </is>
      </c>
      <c r="F514" t="inlineStr">
        <is>
          <t>DAFASGLIT</t>
        </is>
      </c>
      <c r="G514" t="inlineStr">
        <is>
          <t>10</t>
        </is>
      </c>
      <c r="H514" t="inlineStr">
        <is>
          <t>FILM-COATED TABLET</t>
        </is>
      </c>
      <c r="I514" t="n">
        <v>30</v>
      </c>
      <c r="J514" t="n">
        <v>9.699999999999999</v>
      </c>
      <c r="K514" t="inlineStr">
        <is>
          <t>BHD</t>
        </is>
      </c>
      <c r="L514" s="5">
        <f>IF(AND(ISNUMBER(I514),I514&gt;0),J514/I514,"")</f>
        <v/>
      </c>
      <c r="M514" s="5">
        <f>IF(L514="","",L514/IF(K514="SAR",Inputs!$B$1,Inputs!$B$2))</f>
        <v/>
      </c>
      <c r="N514" t="inlineStr">
        <is>
          <t>Generic or other</t>
        </is>
      </c>
      <c r="O514" t="inlineStr">
        <is>
          <t>AUROBINDO PHARMA LTD, INDIA.</t>
        </is>
      </c>
      <c r="P514" t="inlineStr">
        <is>
          <t>DRN-11713/25</t>
        </is>
      </c>
    </row>
    <row r="515">
      <c r="A515" t="inlineStr">
        <is>
          <t>Bahrain</t>
        </is>
      </c>
      <c r="B515" t="inlineStr">
        <is>
          <t>A10BH</t>
        </is>
      </c>
      <c r="C515" t="inlineStr">
        <is>
          <t>DPP-4 inhibitors</t>
        </is>
      </c>
      <c r="D515" t="inlineStr">
        <is>
          <t>LINAGLIPTIN</t>
        </is>
      </c>
      <c r="E515" t="inlineStr">
        <is>
          <t>AUROLENA 5</t>
        </is>
      </c>
      <c r="F515" t="inlineStr">
        <is>
          <t>AUROLENA</t>
        </is>
      </c>
      <c r="G515" t="inlineStr">
        <is>
          <t>5</t>
        </is>
      </c>
      <c r="H515" t="inlineStr">
        <is>
          <t>FILM COATED TABLET</t>
        </is>
      </c>
      <c r="I515" t="n">
        <v>30</v>
      </c>
      <c r="J515" t="n">
        <v>7.21</v>
      </c>
      <c r="K515" t="inlineStr">
        <is>
          <t>BHD</t>
        </is>
      </c>
      <c r="L515" s="5">
        <f>IF(AND(ISNUMBER(I515),I515&gt;0),J515/I515,"")</f>
        <v/>
      </c>
      <c r="M515" s="5">
        <f>IF(L515="","",L515/IF(K515="SAR",Inputs!$B$1,Inputs!$B$2))</f>
        <v/>
      </c>
      <c r="N515" t="inlineStr">
        <is>
          <t>Generic or other</t>
        </is>
      </c>
      <c r="O515" t="inlineStr">
        <is>
          <t>AUROBINDO PHARMA LTD, INDIA.</t>
        </is>
      </c>
      <c r="P515" t="inlineStr">
        <is>
          <t>DRN-11714/25</t>
        </is>
      </c>
    </row>
    <row r="516">
      <c r="A516" t="inlineStr">
        <is>
          <t>Bahrain</t>
        </is>
      </c>
      <c r="B516" t="inlineStr">
        <is>
          <t>J05AX</t>
        </is>
      </c>
      <c r="C516" t="inlineStr">
        <is>
          <t>Other antivirals</t>
        </is>
      </c>
      <c r="D516" t="inlineStr">
        <is>
          <t>DOLUTEGRAVIR</t>
        </is>
      </c>
      <c r="E516" t="inlineStr">
        <is>
          <t>INSTGRA</t>
        </is>
      </c>
      <c r="F516" t="inlineStr">
        <is>
          <t>INSTGRA</t>
        </is>
      </c>
      <c r="G516" t="inlineStr">
        <is>
          <t>50</t>
        </is>
      </c>
      <c r="H516" t="inlineStr">
        <is>
          <t>FILM COATED TABLET</t>
        </is>
      </c>
      <c r="I516" t="n">
        <v>30</v>
      </c>
      <c r="J516" t="n">
        <v>84.83</v>
      </c>
      <c r="K516" t="inlineStr">
        <is>
          <t>BHD</t>
        </is>
      </c>
      <c r="L516" s="5">
        <f>IF(AND(ISNUMBER(I516),I516&gt;0),J516/I516,"")</f>
        <v/>
      </c>
      <c r="M516" s="5">
        <f>IF(L516="","",L516/IF(K516="SAR",Inputs!$B$1,Inputs!$B$2))</f>
        <v/>
      </c>
      <c r="N516" t="inlineStr">
        <is>
          <t>Generic or other</t>
        </is>
      </c>
      <c r="O516" t="inlineStr">
        <is>
          <t>EMCURE PHARMACEUTICALS LTD, INDIA.</t>
        </is>
      </c>
      <c r="P516" t="inlineStr">
        <is>
          <t>DRN-11715/25</t>
        </is>
      </c>
    </row>
    <row r="517">
      <c r="A517" t="inlineStr">
        <is>
          <t>Bahrain</t>
        </is>
      </c>
      <c r="B517" t="inlineStr">
        <is>
          <t>A10BH</t>
        </is>
      </c>
      <c r="C517" t="inlineStr">
        <is>
          <t>DPP-4 inhibitors</t>
        </is>
      </c>
      <c r="D517" t="inlineStr">
        <is>
          <t>LINAGLIPTIN</t>
        </is>
      </c>
      <c r="E517" t="inlineStr">
        <is>
          <t>MELLITOFIX TRIO</t>
        </is>
      </c>
      <c r="F517" t="inlineStr">
        <is>
          <t>MELLITOFIX</t>
        </is>
      </c>
      <c r="G517" t="inlineStr">
        <is>
          <t>10 /5/1000</t>
        </is>
      </c>
      <c r="H517" t="inlineStr">
        <is>
          <t>EXTENDED-RELEASE TABLET</t>
        </is>
      </c>
      <c r="I517" t="n">
        <v>30</v>
      </c>
      <c r="J517" t="n">
        <v>11.42</v>
      </c>
      <c r="K517" t="inlineStr">
        <is>
          <t>BHD</t>
        </is>
      </c>
      <c r="L517" s="5">
        <f>IF(AND(ISNUMBER(I517),I517&gt;0),J517/I517,"")</f>
        <v/>
      </c>
      <c r="M517" s="5">
        <f>IF(L517="","",L517/IF(K517="SAR",Inputs!$B$1,Inputs!$B$2))</f>
        <v/>
      </c>
      <c r="N517" t="inlineStr">
        <is>
          <t>Generic or other</t>
        </is>
      </c>
      <c r="O517" t="inlineStr">
        <is>
          <t>EVA PHARMA FOR PHARMACEUTICALS &amp; MEDICAL APPLIANCES, EGYPT.</t>
        </is>
      </c>
      <c r="P517" t="inlineStr">
        <is>
          <t>DRN-11726/25</t>
        </is>
      </c>
    </row>
    <row r="518">
      <c r="A518" t="inlineStr">
        <is>
          <t>Bahrain</t>
        </is>
      </c>
      <c r="B518" t="inlineStr">
        <is>
          <t>A10BH</t>
        </is>
      </c>
      <c r="C518" t="inlineStr">
        <is>
          <t>DPP-4 inhibitors</t>
        </is>
      </c>
      <c r="D518" t="inlineStr">
        <is>
          <t>LINAGLIPTIN</t>
        </is>
      </c>
      <c r="E518" t="inlineStr">
        <is>
          <t>MELLITOFIX TRIO</t>
        </is>
      </c>
      <c r="F518" t="inlineStr">
        <is>
          <t>MELLITOFIX</t>
        </is>
      </c>
      <c r="G518" t="inlineStr">
        <is>
          <t>25/5/1000</t>
        </is>
      </c>
      <c r="H518" t="inlineStr">
        <is>
          <t>EXTENDED-RELEASE TABLET</t>
        </is>
      </c>
      <c r="I518" t="n">
        <v>30</v>
      </c>
      <c r="J518" t="n">
        <v>11.42</v>
      </c>
      <c r="K518" t="inlineStr">
        <is>
          <t>BHD</t>
        </is>
      </c>
      <c r="L518" s="5">
        <f>IF(AND(ISNUMBER(I518),I518&gt;0),J518/I518,"")</f>
        <v/>
      </c>
      <c r="M518" s="5">
        <f>IF(L518="","",L518/IF(K518="SAR",Inputs!$B$1,Inputs!$B$2))</f>
        <v/>
      </c>
      <c r="N518" t="inlineStr">
        <is>
          <t>Generic or other</t>
        </is>
      </c>
      <c r="O518" t="inlineStr">
        <is>
          <t>EVA PHARMA FOR PHARMACEUTICALS &amp; MEDICAL APPLIANCES, EGYPT.</t>
        </is>
      </c>
      <c r="P518" t="inlineStr">
        <is>
          <t>DRN-11727/25</t>
        </is>
      </c>
    </row>
    <row r="519">
      <c r="A519" t="inlineStr">
        <is>
          <t>Bahrain</t>
        </is>
      </c>
      <c r="B519" t="inlineStr">
        <is>
          <t>A10BH</t>
        </is>
      </c>
      <c r="C519" t="inlineStr">
        <is>
          <t>DPP-4 inhibitors</t>
        </is>
      </c>
      <c r="D519" t="inlineStr">
        <is>
          <t>LINAGLIPTIN</t>
        </is>
      </c>
      <c r="E519" t="inlineStr">
        <is>
          <t>LINAJENT</t>
        </is>
      </c>
      <c r="F519" t="inlineStr">
        <is>
          <t>LINAJENT</t>
        </is>
      </c>
      <c r="G519" t="inlineStr">
        <is>
          <t>5</t>
        </is>
      </c>
      <c r="H519" t="inlineStr">
        <is>
          <t>FILM-COATED TABLET</t>
        </is>
      </c>
      <c r="I519" t="n">
        <v>30</v>
      </c>
      <c r="J519" t="n">
        <v>8.029999999999999</v>
      </c>
      <c r="K519" t="inlineStr">
        <is>
          <t>BHD</t>
        </is>
      </c>
      <c r="L519" s="5">
        <f>IF(AND(ISNUMBER(I519),I519&gt;0),J519/I519,"")</f>
        <v/>
      </c>
      <c r="M519" s="5">
        <f>IF(L519="","",L519/IF(K519="SAR",Inputs!$B$1,Inputs!$B$2))</f>
        <v/>
      </c>
      <c r="N519" t="inlineStr">
        <is>
          <t>Generic or other</t>
        </is>
      </c>
      <c r="O519" t="inlineStr">
        <is>
          <t>TABUK PHARMACEUTICAL MANUFACTURING COMPANY, KSA.</t>
        </is>
      </c>
      <c r="P519" t="inlineStr">
        <is>
          <t>DRN-11754/25</t>
        </is>
      </c>
    </row>
    <row r="520">
      <c r="A520" t="inlineStr">
        <is>
          <t>Bahrain</t>
        </is>
      </c>
      <c r="B520" t="inlineStr">
        <is>
          <t>A10BK</t>
        </is>
      </c>
      <c r="C520" t="inlineStr">
        <is>
          <t>SGLT2 inhibitors</t>
        </is>
      </c>
      <c r="D520" t="inlineStr">
        <is>
          <t>EMPAGLIFLOZIN</t>
        </is>
      </c>
      <c r="E520" t="inlineStr">
        <is>
          <t>EMPAGLINAZ-M</t>
        </is>
      </c>
      <c r="F520" t="inlineStr">
        <is>
          <t>EMPAGLINAZ</t>
        </is>
      </c>
      <c r="G520" t="inlineStr">
        <is>
          <t>12.5/850</t>
        </is>
      </c>
      <c r="H520" t="inlineStr">
        <is>
          <t>FILM-COATED TABLET</t>
        </is>
      </c>
      <c r="I520" t="n">
        <v>30</v>
      </c>
      <c r="J520" t="n">
        <v>10.29</v>
      </c>
      <c r="K520" t="inlineStr">
        <is>
          <t>BHD</t>
        </is>
      </c>
      <c r="L520" s="5">
        <f>IF(AND(ISNUMBER(I520),I520&gt;0),J520/I520,"")</f>
        <v/>
      </c>
      <c r="M520" s="5">
        <f>IF(L520="","",L520/IF(K520="SAR",Inputs!$B$1,Inputs!$B$2))</f>
        <v/>
      </c>
      <c r="N520" t="inlineStr">
        <is>
          <t>Generic or other</t>
        </is>
      </c>
      <c r="O520" t="inlineStr">
        <is>
          <t>AUROBINDO PHARMA LTD, INDIA.</t>
        </is>
      </c>
      <c r="P520" t="inlineStr">
        <is>
          <t>DRN-11768/25</t>
        </is>
      </c>
    </row>
    <row r="521">
      <c r="A521" t="inlineStr">
        <is>
          <t>Bahrain</t>
        </is>
      </c>
      <c r="B521" t="inlineStr">
        <is>
          <t>A10BK</t>
        </is>
      </c>
      <c r="C521" t="inlineStr">
        <is>
          <t>SGLT2 inhibitors</t>
        </is>
      </c>
      <c r="D521" t="inlineStr">
        <is>
          <t>EMPAGLIFLOZIN</t>
        </is>
      </c>
      <c r="E521" t="inlineStr">
        <is>
          <t>EMPAGLINAZ-M</t>
        </is>
      </c>
      <c r="F521" t="inlineStr">
        <is>
          <t>EMPAGLINAZ</t>
        </is>
      </c>
      <c r="G521" t="inlineStr">
        <is>
          <t>5/850</t>
        </is>
      </c>
      <c r="H521" t="inlineStr">
        <is>
          <t>FILM-COATED TABLET</t>
        </is>
      </c>
      <c r="I521" t="n">
        <v>30</v>
      </c>
      <c r="J521" t="n">
        <v>7.21</v>
      </c>
      <c r="K521" t="inlineStr">
        <is>
          <t>BHD</t>
        </is>
      </c>
      <c r="L521" s="5">
        <f>IF(AND(ISNUMBER(I521),I521&gt;0),J521/I521,"")</f>
        <v/>
      </c>
      <c r="M521" s="5">
        <f>IF(L521="","",L521/IF(K521="SAR",Inputs!$B$1,Inputs!$B$2))</f>
        <v/>
      </c>
      <c r="N521" t="inlineStr">
        <is>
          <t>Generic or other</t>
        </is>
      </c>
      <c r="O521" t="inlineStr">
        <is>
          <t>AUROBINDO PHARMA LTD, INDIA.</t>
        </is>
      </c>
      <c r="P521" t="inlineStr">
        <is>
          <t>DRN-11769/25</t>
        </is>
      </c>
    </row>
    <row r="522">
      <c r="A522" t="inlineStr">
        <is>
          <t>Bahrain</t>
        </is>
      </c>
      <c r="B522" t="inlineStr">
        <is>
          <t>A10BK</t>
        </is>
      </c>
      <c r="C522" t="inlineStr">
        <is>
          <t>SGLT2 inhibitors</t>
        </is>
      </c>
      <c r="D522" t="inlineStr">
        <is>
          <t>EMPAGLIFLOZIN</t>
        </is>
      </c>
      <c r="E522" t="inlineStr">
        <is>
          <t>EMPAGLINAZ-M</t>
        </is>
      </c>
      <c r="F522" t="inlineStr">
        <is>
          <t>EMPAGLINAZ</t>
        </is>
      </c>
      <c r="G522" t="inlineStr">
        <is>
          <t>12.5/1000</t>
        </is>
      </c>
      <c r="H522" t="inlineStr">
        <is>
          <t>FILM-COATED TABLET</t>
        </is>
      </c>
      <c r="I522" t="n">
        <v>30</v>
      </c>
      <c r="J522" t="n">
        <v>10.29</v>
      </c>
      <c r="K522" t="inlineStr">
        <is>
          <t>BHD</t>
        </is>
      </c>
      <c r="L522" s="5">
        <f>IF(AND(ISNUMBER(I522),I522&gt;0),J522/I522,"")</f>
        <v/>
      </c>
      <c r="M522" s="5">
        <f>IF(L522="","",L522/IF(K522="SAR",Inputs!$B$1,Inputs!$B$2))</f>
        <v/>
      </c>
      <c r="N522" t="inlineStr">
        <is>
          <t>Generic or other</t>
        </is>
      </c>
      <c r="O522" t="inlineStr">
        <is>
          <t>AUROBINDO PHARMA LTD, INDIA.</t>
        </is>
      </c>
      <c r="P522" t="inlineStr">
        <is>
          <t>DRN-11770/25</t>
        </is>
      </c>
    </row>
    <row r="523">
      <c r="A523" t="inlineStr">
        <is>
          <t>Bahrain</t>
        </is>
      </c>
      <c r="B523" t="inlineStr">
        <is>
          <t>A10BK</t>
        </is>
      </c>
      <c r="C523" t="inlineStr">
        <is>
          <t>SGLT2 inhibitors</t>
        </is>
      </c>
      <c r="D523" t="inlineStr">
        <is>
          <t>EMPAGLIFLOZIN</t>
        </is>
      </c>
      <c r="E523" t="inlineStr">
        <is>
          <t>EMPAGLINAZ-M</t>
        </is>
      </c>
      <c r="F523" t="inlineStr">
        <is>
          <t>EMPAGLINAZ</t>
        </is>
      </c>
      <c r="G523" t="inlineStr">
        <is>
          <t>5/1000</t>
        </is>
      </c>
      <c r="H523" t="inlineStr">
        <is>
          <t>FILM-COATED TABLET</t>
        </is>
      </c>
      <c r="I523" t="n">
        <v>30</v>
      </c>
      <c r="J523" t="n">
        <v>10.29</v>
      </c>
      <c r="K523" t="inlineStr">
        <is>
          <t>BHD</t>
        </is>
      </c>
      <c r="L523" s="5">
        <f>IF(AND(ISNUMBER(I523),I523&gt;0),J523/I523,"")</f>
        <v/>
      </c>
      <c r="M523" s="5">
        <f>IF(L523="","",L523/IF(K523="SAR",Inputs!$B$1,Inputs!$B$2))</f>
        <v/>
      </c>
      <c r="N523" t="inlineStr">
        <is>
          <t>Generic or other</t>
        </is>
      </c>
      <c r="O523" t="inlineStr">
        <is>
          <t>AUROBINDO PHARMA LTD, INDIA.</t>
        </is>
      </c>
      <c r="P523" t="inlineStr">
        <is>
          <t>DRN-11771/25</t>
        </is>
      </c>
    </row>
    <row r="524">
      <c r="A524" t="inlineStr">
        <is>
          <t>Bahrain</t>
        </is>
      </c>
      <c r="B524" t="inlineStr">
        <is>
          <t>A10BH</t>
        </is>
      </c>
      <c r="C524" t="inlineStr">
        <is>
          <t>DPP-4 inhibitors</t>
        </is>
      </c>
      <c r="D524" t="inlineStr">
        <is>
          <t>VILDAGLIPTIN</t>
        </is>
      </c>
      <c r="E524" t="inlineStr">
        <is>
          <t>VDIA</t>
        </is>
      </c>
      <c r="F524" t="inlineStr">
        <is>
          <t>VDIA</t>
        </is>
      </c>
      <c r="G524" t="inlineStr">
        <is>
          <t>50</t>
        </is>
      </c>
      <c r="H524" t="inlineStr">
        <is>
          <t>FILM-COATED TABLET</t>
        </is>
      </c>
      <c r="I524" t="n">
        <v>28</v>
      </c>
      <c r="J524" t="n">
        <v>3.6</v>
      </c>
      <c r="K524" t="inlineStr">
        <is>
          <t>BHD</t>
        </is>
      </c>
      <c r="L524" s="5">
        <f>IF(AND(ISNUMBER(I524),I524&gt;0),J524/I524,"")</f>
        <v/>
      </c>
      <c r="M524" s="5">
        <f>IF(L524="","",L524/IF(K524="SAR",Inputs!$B$1,Inputs!$B$2))</f>
        <v/>
      </c>
      <c r="N524" t="inlineStr">
        <is>
          <t>Generic or other</t>
        </is>
      </c>
      <c r="O524" t="inlineStr">
        <is>
          <t>ALPHA PHARMA INDUSTRY,KSA.</t>
        </is>
      </c>
      <c r="P524" t="inlineStr">
        <is>
          <t>DRN-11799/25</t>
        </is>
      </c>
    </row>
    <row r="525">
      <c r="A525" t="inlineStr">
        <is>
          <t>Bahrain</t>
        </is>
      </c>
      <c r="B525" t="inlineStr">
        <is>
          <t>A10BH</t>
        </is>
      </c>
      <c r="C525" t="inlineStr">
        <is>
          <t>DPP-4 inhibitors</t>
        </is>
      </c>
      <c r="D525" t="inlineStr">
        <is>
          <t>VILDAGLIPTIN</t>
        </is>
      </c>
      <c r="E525" t="inlineStr">
        <is>
          <t>VDIA</t>
        </is>
      </c>
      <c r="F525" t="inlineStr">
        <is>
          <t>VDIA</t>
        </is>
      </c>
      <c r="G525" t="inlineStr">
        <is>
          <t>50</t>
        </is>
      </c>
      <c r="H525" t="inlineStr">
        <is>
          <t>FILM-COATED TABLET</t>
        </is>
      </c>
      <c r="I525" t="n">
        <v>56</v>
      </c>
      <c r="J525" t="n">
        <v>7.2</v>
      </c>
      <c r="K525" t="inlineStr">
        <is>
          <t>BHD</t>
        </is>
      </c>
      <c r="L525" s="5">
        <f>IF(AND(ISNUMBER(I525),I525&gt;0),J525/I525,"")</f>
        <v/>
      </c>
      <c r="M525" s="5">
        <f>IF(L525="","",L525/IF(K525="SAR",Inputs!$B$1,Inputs!$B$2))</f>
        <v/>
      </c>
      <c r="N525" t="inlineStr">
        <is>
          <t>Generic or other</t>
        </is>
      </c>
      <c r="O525" t="inlineStr">
        <is>
          <t>ALPHA PHARMA INDUSTRY,KSA.</t>
        </is>
      </c>
      <c r="P525" t="inlineStr">
        <is>
          <t>DRN-11800/25</t>
        </is>
      </c>
    </row>
    <row r="526">
      <c r="A526" t="inlineStr">
        <is>
          <t>Bahrain</t>
        </is>
      </c>
      <c r="B526" t="inlineStr">
        <is>
          <t>J07AL</t>
        </is>
      </c>
      <c r="C526" t="inlineStr">
        <is>
          <t>Pneumococcal vaccines</t>
        </is>
      </c>
      <c r="D526" t="inlineStr">
        <is>
          <t>Pneumococcal vaccines</t>
        </is>
      </c>
      <c r="E526" t="inlineStr">
        <is>
          <t>CAPVAXIVE</t>
        </is>
      </c>
      <c r="F526" t="inlineStr">
        <is>
          <t>CAPVAXIVE</t>
        </is>
      </c>
      <c r="G526" t="inlineStr">
        <is>
          <t>0.5</t>
        </is>
      </c>
      <c r="H526" t="inlineStr">
        <is>
          <t>SOLUTION FOR INJECTION</t>
        </is>
      </c>
      <c r="I526" t="n">
        <v>1</v>
      </c>
      <c r="J526" t="n">
        <v>45.45</v>
      </c>
      <c r="K526" t="inlineStr">
        <is>
          <t>BHD</t>
        </is>
      </c>
      <c r="L526" s="5">
        <f>IF(AND(ISNUMBER(I526),I526&gt;0),J526/I526,"")</f>
        <v/>
      </c>
      <c r="M526" s="5">
        <f>IF(L526="","",L526/IF(K526="SAR",Inputs!$B$1,Inputs!$B$2))</f>
        <v/>
      </c>
      <c r="N526" t="inlineStr">
        <is>
          <t>MSD</t>
        </is>
      </c>
      <c r="O526" t="inlineStr">
        <is>
          <t>MERCK SHARP &amp; DOHME BV, THE NETHERLANDS.</t>
        </is>
      </c>
      <c r="P526" t="inlineStr">
        <is>
          <t>DRN-11807/25</t>
        </is>
      </c>
    </row>
    <row r="527">
      <c r="A527" t="inlineStr">
        <is>
          <t>Bahrain</t>
        </is>
      </c>
      <c r="B527" t="inlineStr">
        <is>
          <t>A10BH</t>
        </is>
      </c>
      <c r="C527" t="inlineStr">
        <is>
          <t>DPP-4 inhibitors</t>
        </is>
      </c>
      <c r="D527" t="inlineStr">
        <is>
          <t>VILDAGLIPTIN</t>
        </is>
      </c>
      <c r="E527" t="inlineStr">
        <is>
          <t>VILACRET</t>
        </is>
      </c>
      <c r="F527" t="inlineStr">
        <is>
          <t>VILACRET</t>
        </is>
      </c>
      <c r="G527" t="inlineStr">
        <is>
          <t>50</t>
        </is>
      </c>
      <c r="H527" t="inlineStr">
        <is>
          <t>TABLET</t>
        </is>
      </c>
      <c r="I527" t="n">
        <v>30</v>
      </c>
      <c r="J527" t="n">
        <v>4.2</v>
      </c>
      <c r="K527" t="inlineStr">
        <is>
          <t>BHD</t>
        </is>
      </c>
      <c r="L527" s="5">
        <f>IF(AND(ISNUMBER(I527),I527&gt;0),J527/I527,"")</f>
        <v/>
      </c>
      <c r="M527" s="5">
        <f>IF(L527="","",L527/IF(K527="SAR",Inputs!$B$1,Inputs!$B$2))</f>
        <v/>
      </c>
      <c r="N527" t="inlineStr">
        <is>
          <t>Generic or other</t>
        </is>
      </c>
      <c r="O527" t="inlineStr">
        <is>
          <t>MSN LABORATORIES PRIVATE LIMITED, INDIA.</t>
        </is>
      </c>
      <c r="P527" t="inlineStr">
        <is>
          <t>DRN-11822/25</t>
        </is>
      </c>
    </row>
    <row r="528">
      <c r="A528" t="inlineStr">
        <is>
          <t>Bahrain</t>
        </is>
      </c>
      <c r="B528" t="inlineStr">
        <is>
          <t>A10BK</t>
        </is>
      </c>
      <c r="C528" t="inlineStr">
        <is>
          <t>SGLT2 inhibitors</t>
        </is>
      </c>
      <c r="D528" t="inlineStr">
        <is>
          <t>EMPAGLIFLOZIN</t>
        </is>
      </c>
      <c r="E528" t="inlineStr">
        <is>
          <t>EMFLODIAZ</t>
        </is>
      </c>
      <c r="F528" t="inlineStr">
        <is>
          <t>EMFLODIAZ</t>
        </is>
      </c>
      <c r="G528" t="inlineStr">
        <is>
          <t>10</t>
        </is>
      </c>
      <c r="H528" t="inlineStr">
        <is>
          <t>FILM-COATED TABLET</t>
        </is>
      </c>
      <c r="I528" t="n">
        <v>30</v>
      </c>
      <c r="J528" t="n">
        <v>10.05</v>
      </c>
      <c r="K528" t="inlineStr">
        <is>
          <t>BHD</t>
        </is>
      </c>
      <c r="L528" s="5">
        <f>IF(AND(ISNUMBER(I528),I528&gt;0),J528/I528,"")</f>
        <v/>
      </c>
      <c r="M528" s="5">
        <f>IF(L528="","",L528/IF(K528="SAR",Inputs!$B$1,Inputs!$B$2))</f>
        <v/>
      </c>
      <c r="N528" t="inlineStr">
        <is>
          <t>Generic or other</t>
        </is>
      </c>
      <c r="O528" t="inlineStr">
        <is>
          <t>DR. REDDY’S LABORATORIES LIMITED, INDIA.</t>
        </is>
      </c>
      <c r="P528" t="inlineStr">
        <is>
          <t>DRN-11839/26</t>
        </is>
      </c>
    </row>
    <row r="529">
      <c r="A529" t="inlineStr">
        <is>
          <t>Bahrain</t>
        </is>
      </c>
      <c r="B529" t="inlineStr">
        <is>
          <t>A10BK</t>
        </is>
      </c>
      <c r="C529" t="inlineStr">
        <is>
          <t>SGLT2 inhibitors</t>
        </is>
      </c>
      <c r="D529" t="inlineStr">
        <is>
          <t>EMPAGLIFLOZIN</t>
        </is>
      </c>
      <c r="E529" t="inlineStr">
        <is>
          <t>EMFLODIAZ</t>
        </is>
      </c>
      <c r="F529" t="inlineStr">
        <is>
          <t>EMFLODIAZ</t>
        </is>
      </c>
      <c r="G529" t="inlineStr">
        <is>
          <t>25</t>
        </is>
      </c>
      <c r="H529" t="inlineStr">
        <is>
          <t>FILM-COATED TABLET</t>
        </is>
      </c>
      <c r="I529" t="n">
        <v>30</v>
      </c>
      <c r="J529" t="n">
        <v>12.07</v>
      </c>
      <c r="K529" t="inlineStr">
        <is>
          <t>BHD</t>
        </is>
      </c>
      <c r="L529" s="5">
        <f>IF(AND(ISNUMBER(I529),I529&gt;0),J529/I529,"")</f>
        <v/>
      </c>
      <c r="M529" s="5">
        <f>IF(L529="","",L529/IF(K529="SAR",Inputs!$B$1,Inputs!$B$2))</f>
        <v/>
      </c>
      <c r="N529" t="inlineStr">
        <is>
          <t>Generic or other</t>
        </is>
      </c>
      <c r="O529" t="inlineStr">
        <is>
          <t>DR. REDDY’S LABORATORIES LIMITED, INDIA.</t>
        </is>
      </c>
      <c r="P529" t="inlineStr">
        <is>
          <t>DRN-11840/26</t>
        </is>
      </c>
    </row>
    <row r="530">
      <c r="A530" t="inlineStr">
        <is>
          <t>Bahrain</t>
        </is>
      </c>
      <c r="B530" t="inlineStr">
        <is>
          <t>A10BH</t>
        </is>
      </c>
      <c r="C530" t="inlineStr">
        <is>
          <t>DPP-4 inhibitors</t>
        </is>
      </c>
      <c r="D530" t="inlineStr">
        <is>
          <t>LINAGLIPTIN</t>
        </is>
      </c>
      <c r="E530" t="inlineStr">
        <is>
          <t>LINCRET 5</t>
        </is>
      </c>
      <c r="F530" t="inlineStr">
        <is>
          <t>LINCRET</t>
        </is>
      </c>
      <c r="G530" t="inlineStr">
        <is>
          <t>5</t>
        </is>
      </c>
      <c r="H530" t="inlineStr">
        <is>
          <t>FILM COATED TABLET</t>
        </is>
      </c>
      <c r="I530" t="n">
        <v>30</v>
      </c>
      <c r="J530" t="n">
        <v>8.02</v>
      </c>
      <c r="K530" t="inlineStr">
        <is>
          <t>BHD</t>
        </is>
      </c>
      <c r="L530" s="5">
        <f>IF(AND(ISNUMBER(I530),I530&gt;0),J530/I530,"")</f>
        <v/>
      </c>
      <c r="M530" s="5">
        <f>IF(L530="","",L530/IF(K530="SAR",Inputs!$B$1,Inputs!$B$2))</f>
        <v/>
      </c>
      <c r="N530" t="inlineStr">
        <is>
          <t>Generic or other</t>
        </is>
      </c>
      <c r="O530" t="inlineStr">
        <is>
          <t>MSN LABORATORIES PRIVATE LIMITED, INDIA.</t>
        </is>
      </c>
      <c r="P530" t="inlineStr">
        <is>
          <t>DRN-11856/26</t>
        </is>
      </c>
    </row>
    <row r="531">
      <c r="A531" t="inlineStr">
        <is>
          <t>Bahrain</t>
        </is>
      </c>
      <c r="B531" t="inlineStr">
        <is>
          <t>A10BH</t>
        </is>
      </c>
      <c r="C531" t="inlineStr">
        <is>
          <t>DPP-4 inhibitors</t>
        </is>
      </c>
      <c r="D531" t="inlineStr">
        <is>
          <t>VILDAGLIPTIN</t>
        </is>
      </c>
      <c r="E531" t="inlineStr">
        <is>
          <t>SENSITYN</t>
        </is>
      </c>
      <c r="F531" t="inlineStr">
        <is>
          <t>SENSITYN</t>
        </is>
      </c>
      <c r="G531" t="inlineStr">
        <is>
          <t>50/850</t>
        </is>
      </c>
      <c r="H531" t="inlineStr">
        <is>
          <t>FILM -COATED TABLET</t>
        </is>
      </c>
      <c r="I531" t="n">
        <v>60</v>
      </c>
      <c r="J531" t="n">
        <v>10.27</v>
      </c>
      <c r="K531" t="inlineStr">
        <is>
          <t>BHD</t>
        </is>
      </c>
      <c r="L531" s="5">
        <f>IF(AND(ISNUMBER(I531),I531&gt;0),J531/I531,"")</f>
        <v/>
      </c>
      <c r="M531" s="5">
        <f>IF(L531="","",L531/IF(K531="SAR",Inputs!$B$1,Inputs!$B$2))</f>
        <v/>
      </c>
      <c r="N531" t="inlineStr">
        <is>
          <t>Generic or other</t>
        </is>
      </c>
      <c r="O531" t="inlineStr">
        <is>
          <t>ALPHA PHARMA INDUSTRY,KSA.</t>
        </is>
      </c>
      <c r="P531" t="inlineStr">
        <is>
          <t>DRN-11874/26</t>
        </is>
      </c>
    </row>
    <row r="532">
      <c r="A532" t="inlineStr">
        <is>
          <t>Bahrain</t>
        </is>
      </c>
      <c r="B532" t="inlineStr">
        <is>
          <t>A10BH</t>
        </is>
      </c>
      <c r="C532" t="inlineStr">
        <is>
          <t>DPP-4 inhibitors</t>
        </is>
      </c>
      <c r="D532" t="inlineStr">
        <is>
          <t>VILDAGLIPTIN</t>
        </is>
      </c>
      <c r="E532" t="inlineStr">
        <is>
          <t>SENSITYN</t>
        </is>
      </c>
      <c r="F532" t="inlineStr">
        <is>
          <t>SENSITYN</t>
        </is>
      </c>
      <c r="G532" t="inlineStr">
        <is>
          <t>50/1000</t>
        </is>
      </c>
      <c r="H532" t="inlineStr">
        <is>
          <t>FILM -COATED TABLET</t>
        </is>
      </c>
      <c r="I532" t="n">
        <v>60</v>
      </c>
      <c r="J532" t="n">
        <v>10.82</v>
      </c>
      <c r="K532" t="inlineStr">
        <is>
          <t>BHD</t>
        </is>
      </c>
      <c r="L532" s="5">
        <f>IF(AND(ISNUMBER(I532),I532&gt;0),J532/I532,"")</f>
        <v/>
      </c>
      <c r="M532" s="5">
        <f>IF(L532="","",L532/IF(K532="SAR",Inputs!$B$1,Inputs!$B$2))</f>
        <v/>
      </c>
      <c r="N532" t="inlineStr">
        <is>
          <t>Generic or other</t>
        </is>
      </c>
      <c r="O532" t="inlineStr">
        <is>
          <t>ALPHA PHARMA INDUSTRY,KSA.</t>
        </is>
      </c>
      <c r="P532" t="inlineStr">
        <is>
          <t>DRN-11875/26</t>
        </is>
      </c>
    </row>
    <row r="533">
      <c r="A533" t="inlineStr">
        <is>
          <t>Bahrain</t>
        </is>
      </c>
      <c r="B533" t="inlineStr">
        <is>
          <t>A10BH</t>
        </is>
      </c>
      <c r="C533" t="inlineStr">
        <is>
          <t>DPP-4 inhibitors</t>
        </is>
      </c>
      <c r="D533" t="inlineStr">
        <is>
          <t>SITAGLIPTIN</t>
        </is>
      </c>
      <c r="E533" t="inlineStr">
        <is>
          <t>PEPTISITA-M</t>
        </is>
      </c>
      <c r="F533" t="inlineStr">
        <is>
          <t>PEPTISITA</t>
        </is>
      </c>
      <c r="G533" t="inlineStr">
        <is>
          <t>50/500</t>
        </is>
      </c>
      <c r="H533" t="inlineStr">
        <is>
          <t>FILM -COATED TABLET</t>
        </is>
      </c>
      <c r="I533" t="n">
        <v>60</v>
      </c>
      <c r="J533" t="n">
        <v>7.17</v>
      </c>
      <c r="K533" t="inlineStr">
        <is>
          <t>BHD</t>
        </is>
      </c>
      <c r="L533" s="5">
        <f>IF(AND(ISNUMBER(I533),I533&gt;0),J533/I533,"")</f>
        <v/>
      </c>
      <c r="M533" s="5">
        <f>IF(L533="","",L533/IF(K533="SAR",Inputs!$B$1,Inputs!$B$2))</f>
        <v/>
      </c>
      <c r="N533" t="inlineStr">
        <is>
          <t>Generic or other</t>
        </is>
      </c>
      <c r="O533" t="inlineStr">
        <is>
          <t>AUROBINDO PHARMA LTD, INDIA.</t>
        </is>
      </c>
      <c r="P533" t="inlineStr">
        <is>
          <t>DRN-11891/26</t>
        </is>
      </c>
    </row>
    <row r="534">
      <c r="A534" t="inlineStr">
        <is>
          <t>Bahrain</t>
        </is>
      </c>
      <c r="B534" t="inlineStr">
        <is>
          <t>A10BH</t>
        </is>
      </c>
      <c r="C534" t="inlineStr">
        <is>
          <t>DPP-4 inhibitors</t>
        </is>
      </c>
      <c r="D534" t="inlineStr">
        <is>
          <t>SITAGLIPTIN</t>
        </is>
      </c>
      <c r="E534" t="inlineStr">
        <is>
          <t>PEPTISITA-M</t>
        </is>
      </c>
      <c r="F534" t="inlineStr">
        <is>
          <t>PEPTISITA</t>
        </is>
      </c>
      <c r="G534" t="inlineStr">
        <is>
          <t>50/850</t>
        </is>
      </c>
      <c r="H534" t="inlineStr">
        <is>
          <t>FILM -COATED TABLET</t>
        </is>
      </c>
      <c r="I534" t="n">
        <v>60</v>
      </c>
      <c r="J534" t="n">
        <v>10.65</v>
      </c>
      <c r="K534" t="inlineStr">
        <is>
          <t>BHD</t>
        </is>
      </c>
      <c r="L534" s="5">
        <f>IF(AND(ISNUMBER(I534),I534&gt;0),J534/I534,"")</f>
        <v/>
      </c>
      <c r="M534" s="5">
        <f>IF(L534="","",L534/IF(K534="SAR",Inputs!$B$1,Inputs!$B$2))</f>
        <v/>
      </c>
      <c r="N534" t="inlineStr">
        <is>
          <t>Generic or other</t>
        </is>
      </c>
      <c r="O534" t="inlineStr">
        <is>
          <t>AUROBINDO PHARMA LTD, INDIA.</t>
        </is>
      </c>
      <c r="P534" t="inlineStr">
        <is>
          <t>DRN-11892/26</t>
        </is>
      </c>
    </row>
    <row r="535">
      <c r="A535" t="inlineStr">
        <is>
          <t>Bahrain</t>
        </is>
      </c>
      <c r="B535" t="inlineStr">
        <is>
          <t>A10BH</t>
        </is>
      </c>
      <c r="C535" t="inlineStr">
        <is>
          <t>DPP-4 inhibitors</t>
        </is>
      </c>
      <c r="D535" t="inlineStr">
        <is>
          <t>SITAGLIPTIN</t>
        </is>
      </c>
      <c r="E535" t="inlineStr">
        <is>
          <t>PEPTISITA-M</t>
        </is>
      </c>
      <c r="F535" t="inlineStr">
        <is>
          <t>PEPTISITA</t>
        </is>
      </c>
      <c r="G535" t="inlineStr">
        <is>
          <t>50/1000</t>
        </is>
      </c>
      <c r="H535" t="inlineStr">
        <is>
          <t>FILM -COATED TABLET</t>
        </is>
      </c>
      <c r="I535" t="n">
        <v>60</v>
      </c>
      <c r="J535" t="n">
        <v>12.54</v>
      </c>
      <c r="K535" t="inlineStr">
        <is>
          <t>BHD</t>
        </is>
      </c>
      <c r="L535" s="5">
        <f>IF(AND(ISNUMBER(I535),I535&gt;0),J535/I535,"")</f>
        <v/>
      </c>
      <c r="M535" s="5">
        <f>IF(L535="","",L535/IF(K535="SAR",Inputs!$B$1,Inputs!$B$2))</f>
        <v/>
      </c>
      <c r="N535" t="inlineStr">
        <is>
          <t>Generic or other</t>
        </is>
      </c>
      <c r="O535" t="inlineStr">
        <is>
          <t>AUROBINDO PHARMA LTD, INDIA.</t>
        </is>
      </c>
      <c r="P535" t="inlineStr">
        <is>
          <t>DRN-11893/26</t>
        </is>
      </c>
    </row>
    <row r="536">
      <c r="A536" t="inlineStr">
        <is>
          <t>Bahrain</t>
        </is>
      </c>
      <c r="B536" t="inlineStr">
        <is>
          <t>L01FF</t>
        </is>
      </c>
      <c r="C536" t="inlineStr">
        <is>
          <t>PD-1 / PD-L1 antibodies</t>
        </is>
      </c>
      <c r="D536" t="inlineStr">
        <is>
          <t>PEMBROLIZUMAB</t>
        </is>
      </c>
      <c r="E536" t="inlineStr">
        <is>
          <t>KETRUDA SC</t>
        </is>
      </c>
      <c r="F536" t="inlineStr">
        <is>
          <t>KEYTRUDA SC</t>
        </is>
      </c>
      <c r="G536" t="inlineStr">
        <is>
          <t>395/4800</t>
        </is>
      </c>
      <c r="H536" t="inlineStr">
        <is>
          <t>SOLUTION FOR INJECTION</t>
        </is>
      </c>
      <c r="I536" t="n">
        <v>1</v>
      </c>
      <c r="J536" t="n">
        <v>4330.4</v>
      </c>
      <c r="K536" t="inlineStr">
        <is>
          <t>BHD</t>
        </is>
      </c>
      <c r="L536" s="5">
        <f>IF(AND(ISNUMBER(I536),I536&gt;0),J536/I536,"")</f>
        <v/>
      </c>
      <c r="M536" s="5">
        <f>IF(L536="","",L536/IF(K536="SAR",Inputs!$B$1,Inputs!$B$2))</f>
        <v/>
      </c>
      <c r="N536" t="inlineStr">
        <is>
          <t>MSD</t>
        </is>
      </c>
      <c r="O536" t="inlineStr">
        <is>
          <t>MERCK SHARP &amp; DOHME LLC, USA.</t>
        </is>
      </c>
      <c r="P536" t="inlineStr">
        <is>
          <t>DRN-11951/26</t>
        </is>
      </c>
    </row>
    <row r="537">
      <c r="A537" t="inlineStr">
        <is>
          <t>Bahrain</t>
        </is>
      </c>
      <c r="B537" t="inlineStr">
        <is>
          <t>L01FF</t>
        </is>
      </c>
      <c r="C537" t="inlineStr">
        <is>
          <t>PD-1 / PD-L1 antibodies</t>
        </is>
      </c>
      <c r="D537" t="inlineStr">
        <is>
          <t>PEMBROLIZUMAB</t>
        </is>
      </c>
      <c r="E537" t="inlineStr">
        <is>
          <t>KETRUDA SC</t>
        </is>
      </c>
      <c r="F537" t="inlineStr">
        <is>
          <t>KEYTRUDA SC</t>
        </is>
      </c>
      <c r="G537" t="inlineStr">
        <is>
          <t>790/9600</t>
        </is>
      </c>
      <c r="H537" t="inlineStr">
        <is>
          <t>SOLUTION FOR INJECTION</t>
        </is>
      </c>
      <c r="I537" t="n">
        <v>1</v>
      </c>
      <c r="J537" t="n">
        <v>8660.799999999999</v>
      </c>
      <c r="K537" t="inlineStr">
        <is>
          <t>BHD</t>
        </is>
      </c>
      <c r="L537" s="5">
        <f>IF(AND(ISNUMBER(I537),I537&gt;0),J537/I537,"")</f>
        <v/>
      </c>
      <c r="M537" s="5">
        <f>IF(L537="","",L537/IF(K537="SAR",Inputs!$B$1,Inputs!$B$2))</f>
        <v/>
      </c>
      <c r="N537" t="inlineStr">
        <is>
          <t>MSD</t>
        </is>
      </c>
      <c r="O537" t="inlineStr">
        <is>
          <t>MERCK SHARP &amp; DOHME LLC, USA.</t>
        </is>
      </c>
      <c r="P537" t="inlineStr">
        <is>
          <t>DRN-11952/26</t>
        </is>
      </c>
    </row>
    <row r="538">
      <c r="A538" t="inlineStr">
        <is>
          <t>Bahrain</t>
        </is>
      </c>
      <c r="B538" t="inlineStr">
        <is>
          <t>J07BM</t>
        </is>
      </c>
      <c r="C538" t="inlineStr">
        <is>
          <t>HPV vaccines</t>
        </is>
      </c>
      <c r="D538" t="inlineStr">
        <is>
          <t>PAPILLOMA</t>
        </is>
      </c>
      <c r="E538" t="inlineStr">
        <is>
          <t>CERVAVAC</t>
        </is>
      </c>
      <c r="F538" t="inlineStr">
        <is>
          <t>CERVAVAC</t>
        </is>
      </c>
      <c r="G538" t="inlineStr">
        <is>
          <t>0.5</t>
        </is>
      </c>
      <c r="H538" t="inlineStr">
        <is>
          <t>SUSPENSION FOR INJECTION</t>
        </is>
      </c>
      <c r="I538" t="n">
        <v>1</v>
      </c>
      <c r="J538" t="n">
        <v>12.72</v>
      </c>
      <c r="K538" t="inlineStr">
        <is>
          <t>BHD</t>
        </is>
      </c>
      <c r="L538" s="5">
        <f>IF(AND(ISNUMBER(I538),I538&gt;0),J538/I538,"")</f>
        <v/>
      </c>
      <c r="M538" s="5">
        <f>IF(L538="","",L538/IF(K538="SAR",Inputs!$B$1,Inputs!$B$2))</f>
        <v/>
      </c>
      <c r="N538" t="inlineStr">
        <is>
          <t>Generic or other</t>
        </is>
      </c>
      <c r="O538" t="inlineStr">
        <is>
          <t>SERUM INSTITUTE OF INDIA PVT LTD</t>
        </is>
      </c>
      <c r="P538" t="inlineStr">
        <is>
          <t>DRN-11958/26</t>
        </is>
      </c>
    </row>
    <row r="539">
      <c r="A539" t="inlineStr">
        <is>
          <t>Bahrain</t>
        </is>
      </c>
      <c r="B539" t="inlineStr">
        <is>
          <t>B05CB</t>
        </is>
      </c>
      <c r="C539" t="inlineStr"/>
      <c r="D539" t="inlineStr">
        <is>
          <t>NIVOLUMAB</t>
        </is>
      </c>
      <c r="E539" t="inlineStr">
        <is>
          <t>OPDIVO SC</t>
        </is>
      </c>
      <c r="F539" t="inlineStr">
        <is>
          <t>OPDIVO SC</t>
        </is>
      </c>
      <c r="G539" t="inlineStr">
        <is>
          <t>600</t>
        </is>
      </c>
      <c r="H539" t="inlineStr">
        <is>
          <t>SOLUTION FOR INJECTION</t>
        </is>
      </c>
      <c r="I539" t="n">
        <v>1</v>
      </c>
      <c r="J539" t="n">
        <v>2561.46</v>
      </c>
      <c r="K539" t="inlineStr">
        <is>
          <t>BHD</t>
        </is>
      </c>
      <c r="L539" s="5">
        <f>IF(AND(ISNUMBER(I539),I539&gt;0),J539/I539,"")</f>
        <v/>
      </c>
      <c r="M539" s="5">
        <f>IF(L539="","",L539/IF(K539="SAR",Inputs!$B$1,Inputs!$B$2))</f>
        <v/>
      </c>
      <c r="N539" t="inlineStr">
        <is>
          <t>Originator</t>
        </is>
      </c>
      <c r="O539" t="inlineStr">
        <is>
          <t>BRISTOL-MYERS SQUIBB-PHARMA EEIG, IRELAND.</t>
        </is>
      </c>
      <c r="P539" t="inlineStr">
        <is>
          <t>DRN-12016/26</t>
        </is>
      </c>
    </row>
    <row r="540">
      <c r="A540" t="inlineStr">
        <is>
          <t>Bahrain</t>
        </is>
      </c>
      <c r="B540" t="inlineStr">
        <is>
          <t>A10BH</t>
        </is>
      </c>
      <c r="C540" t="inlineStr">
        <is>
          <t>DPP-4 inhibitors</t>
        </is>
      </c>
      <c r="D540" t="inlineStr">
        <is>
          <t>LINAGLIPTIN</t>
        </is>
      </c>
      <c r="E540" t="inlineStr">
        <is>
          <t>GLIPACT</t>
        </is>
      </c>
      <c r="F540" t="inlineStr">
        <is>
          <t>GLIPACT</t>
        </is>
      </c>
      <c r="G540" t="inlineStr">
        <is>
          <t>10/05</t>
        </is>
      </c>
      <c r="H540" t="inlineStr">
        <is>
          <t>FILM COATED TABLET</t>
        </is>
      </c>
      <c r="I540" t="n">
        <v>30</v>
      </c>
      <c r="J540" t="n">
        <v>34.98</v>
      </c>
      <c r="K540" t="inlineStr">
        <is>
          <t>BHD</t>
        </is>
      </c>
      <c r="L540" s="5">
        <f>IF(AND(ISNUMBER(I540),I540&gt;0),J540/I540,"")</f>
        <v/>
      </c>
      <c r="M540" s="5">
        <f>IF(L540="","",L540/IF(K540="SAR",Inputs!$B$1,Inputs!$B$2))</f>
        <v/>
      </c>
      <c r="N540" t="inlineStr">
        <is>
          <t>Generic or other</t>
        </is>
      </c>
      <c r="O540" t="inlineStr">
        <is>
          <t>JORDAN RIVER PHARMACEUTICAL INDUSTRIES LLC, JORDAN.</t>
        </is>
      </c>
      <c r="P540" t="inlineStr">
        <is>
          <t>DRN-12029/26</t>
        </is>
      </c>
    </row>
    <row r="541">
      <c r="A541" t="inlineStr">
        <is>
          <t>Bahrain</t>
        </is>
      </c>
      <c r="B541" t="inlineStr">
        <is>
          <t>A10BH</t>
        </is>
      </c>
      <c r="C541" t="inlineStr">
        <is>
          <t>DPP-4 inhibitors</t>
        </is>
      </c>
      <c r="D541" t="inlineStr">
        <is>
          <t>LINAGLIPTIN</t>
        </is>
      </c>
      <c r="E541" t="inlineStr">
        <is>
          <t>GLIPACT</t>
        </is>
      </c>
      <c r="F541" t="inlineStr">
        <is>
          <t>GLIPACT</t>
        </is>
      </c>
      <c r="G541" t="inlineStr">
        <is>
          <t>25/5</t>
        </is>
      </c>
      <c r="H541" t="inlineStr">
        <is>
          <t>FILM COATED TABLET</t>
        </is>
      </c>
      <c r="I541" t="n">
        <v>30</v>
      </c>
      <c r="J541" t="n">
        <v>34.98</v>
      </c>
      <c r="K541" t="inlineStr">
        <is>
          <t>BHD</t>
        </is>
      </c>
      <c r="L541" s="5">
        <f>IF(AND(ISNUMBER(I541),I541&gt;0),J541/I541,"")</f>
        <v/>
      </c>
      <c r="M541" s="5">
        <f>IF(L541="","",L541/IF(K541="SAR",Inputs!$B$1,Inputs!$B$2))</f>
        <v/>
      </c>
      <c r="N541" t="inlineStr">
        <is>
          <t>Generic or other</t>
        </is>
      </c>
      <c r="O541" t="inlineStr">
        <is>
          <t>JORDAN RIVER PHARMACEUTICAL INDUSTRIES LLC, JORDAN.</t>
        </is>
      </c>
      <c r="P541" t="inlineStr">
        <is>
          <t>DRN-12030/26</t>
        </is>
      </c>
    </row>
    <row r="542">
      <c r="A542" t="inlineStr">
        <is>
          <t>Bahrain</t>
        </is>
      </c>
      <c r="B542" t="inlineStr">
        <is>
          <t>A10BH</t>
        </is>
      </c>
      <c r="C542" t="inlineStr">
        <is>
          <t>DPP-4 inhibitors</t>
        </is>
      </c>
      <c r="D542" t="inlineStr">
        <is>
          <t>SITAGLIPTIN</t>
        </is>
      </c>
      <c r="E542" t="inlineStr">
        <is>
          <t>SITAVITAE</t>
        </is>
      </c>
      <c r="F542" t="inlineStr">
        <is>
          <t>SITAVITAE</t>
        </is>
      </c>
      <c r="G542" t="inlineStr">
        <is>
          <t>100</t>
        </is>
      </c>
      <c r="H542" t="inlineStr">
        <is>
          <t>FILM COATED TABLET</t>
        </is>
      </c>
      <c r="I542" t="n">
        <v>30</v>
      </c>
      <c r="J542" t="n">
        <v>11.92</v>
      </c>
      <c r="K542" t="inlineStr">
        <is>
          <t>BHD</t>
        </is>
      </c>
      <c r="L542" s="5">
        <f>IF(AND(ISNUMBER(I542),I542&gt;0),J542/I542,"")</f>
        <v/>
      </c>
      <c r="M542" s="5">
        <f>IF(L542="","",L542/IF(K542="SAR",Inputs!$B$1,Inputs!$B$2))</f>
        <v/>
      </c>
      <c r="N542" t="inlineStr">
        <is>
          <t>Generic or other</t>
        </is>
      </c>
      <c r="O542" t="inlineStr">
        <is>
          <t>GALENICUM VITAE S L U</t>
        </is>
      </c>
      <c r="P542" t="inlineStr">
        <is>
          <t>DRN-12051/26</t>
        </is>
      </c>
    </row>
    <row r="543">
      <c r="A543" t="inlineStr">
        <is>
          <t>Bahrain</t>
        </is>
      </c>
      <c r="B543" t="inlineStr">
        <is>
          <t>A10BK</t>
        </is>
      </c>
      <c r="C543" t="inlineStr">
        <is>
          <t>SGLT2 inhibitors</t>
        </is>
      </c>
      <c r="D543" t="inlineStr">
        <is>
          <t>DAPAGLIFLOZIN</t>
        </is>
      </c>
      <c r="E543" t="inlineStr">
        <is>
          <t>DAPXIGA</t>
        </is>
      </c>
      <c r="F543" t="inlineStr">
        <is>
          <t>DAPXIGA</t>
        </is>
      </c>
      <c r="G543" t="inlineStr">
        <is>
          <t>5</t>
        </is>
      </c>
      <c r="H543" t="inlineStr">
        <is>
          <t>FILM COATED TABLET</t>
        </is>
      </c>
      <c r="I543" t="n">
        <v>30</v>
      </c>
      <c r="J543" t="n">
        <v>14.59</v>
      </c>
      <c r="K543" t="inlineStr">
        <is>
          <t>BHD</t>
        </is>
      </c>
      <c r="L543" s="5">
        <f>IF(AND(ISNUMBER(I543),I543&gt;0),J543/I543,"")</f>
        <v/>
      </c>
      <c r="M543" s="5">
        <f>IF(L543="","",L543/IF(K543="SAR",Inputs!$B$1,Inputs!$B$2))</f>
        <v/>
      </c>
      <c r="N543" t="inlineStr">
        <is>
          <t>Generic or other</t>
        </is>
      </c>
      <c r="O543" t="inlineStr">
        <is>
          <t>SAUDI AMAROX</t>
        </is>
      </c>
      <c r="P543" t="inlineStr">
        <is>
          <t>DRN-12056/26</t>
        </is>
      </c>
    </row>
    <row r="544">
      <c r="A544" t="inlineStr">
        <is>
          <t>Bahrain</t>
        </is>
      </c>
      <c r="B544" t="inlineStr">
        <is>
          <t>A10BK</t>
        </is>
      </c>
      <c r="C544" t="inlineStr">
        <is>
          <t>SGLT2 inhibitors</t>
        </is>
      </c>
      <c r="D544" t="inlineStr">
        <is>
          <t>DAPAGLIFLOZIN</t>
        </is>
      </c>
      <c r="E544" t="inlineStr">
        <is>
          <t>DAPXIGA</t>
        </is>
      </c>
      <c r="F544" t="inlineStr">
        <is>
          <t>DAPXIGA</t>
        </is>
      </c>
      <c r="G544" t="inlineStr">
        <is>
          <t>10</t>
        </is>
      </c>
      <c r="H544" t="inlineStr">
        <is>
          <t>FILM COATED TABLET</t>
        </is>
      </c>
      <c r="I544" t="n">
        <v>30</v>
      </c>
      <c r="J544" t="n">
        <v>14.59</v>
      </c>
      <c r="K544" t="inlineStr">
        <is>
          <t>BHD</t>
        </is>
      </c>
      <c r="L544" s="5">
        <f>IF(AND(ISNUMBER(I544),I544&gt;0),J544/I544,"")</f>
        <v/>
      </c>
      <c r="M544" s="5">
        <f>IF(L544="","",L544/IF(K544="SAR",Inputs!$B$1,Inputs!$B$2))</f>
        <v/>
      </c>
      <c r="N544" t="inlineStr">
        <is>
          <t>Generic or other</t>
        </is>
      </c>
      <c r="O544" t="inlineStr">
        <is>
          <t>SAUDI AMAROX</t>
        </is>
      </c>
      <c r="P544" t="inlineStr">
        <is>
          <t>DRN-12057/26</t>
        </is>
      </c>
    </row>
    <row r="545">
      <c r="A545" t="inlineStr">
        <is>
          <t>Bahrain</t>
        </is>
      </c>
      <c r="B545" t="inlineStr">
        <is>
          <t>A10BK</t>
        </is>
      </c>
      <c r="C545" t="inlineStr">
        <is>
          <t>SGLT2 inhibitors</t>
        </is>
      </c>
      <c r="D545" t="inlineStr">
        <is>
          <t>EMPAGLIFLOZIN</t>
        </is>
      </c>
      <c r="E545" t="inlineStr">
        <is>
          <t>MELLITOFIX</t>
        </is>
      </c>
      <c r="F545" t="inlineStr">
        <is>
          <t>MELLITOFIX</t>
        </is>
      </c>
      <c r="G545" t="inlineStr">
        <is>
          <t>10</t>
        </is>
      </c>
      <c r="H545" t="inlineStr">
        <is>
          <t>FILM COATED TABLET</t>
        </is>
      </c>
      <c r="I545" t="n">
        <v>30</v>
      </c>
      <c r="J545" t="n">
        <v>9.67</v>
      </c>
      <c r="K545" t="inlineStr">
        <is>
          <t>BHD</t>
        </is>
      </c>
      <c r="L545" s="5">
        <f>IF(AND(ISNUMBER(I545),I545&gt;0),J545/I545,"")</f>
        <v/>
      </c>
      <c r="M545" s="5">
        <f>IF(L545="","",L545/IF(K545="SAR",Inputs!$B$1,Inputs!$B$2))</f>
        <v/>
      </c>
      <c r="N545" t="inlineStr">
        <is>
          <t>Generic or other</t>
        </is>
      </c>
      <c r="O545" t="inlineStr">
        <is>
          <t>EVA PHARMA FOR PHARMACEUTICALS &amp; MEDICAL APPLIANCES, EGYPT.</t>
        </is>
      </c>
      <c r="P545" t="inlineStr">
        <is>
          <t>DRN-12099/26</t>
        </is>
      </c>
    </row>
    <row r="546">
      <c r="A546" t="inlineStr">
        <is>
          <t>Bahrain</t>
        </is>
      </c>
      <c r="B546" t="inlineStr">
        <is>
          <t>A10BK</t>
        </is>
      </c>
      <c r="C546" t="inlineStr">
        <is>
          <t>SGLT2 inhibitors</t>
        </is>
      </c>
      <c r="D546" t="inlineStr">
        <is>
          <t>EMPAGLIFLOZIN</t>
        </is>
      </c>
      <c r="E546" t="inlineStr">
        <is>
          <t>MELLITOFIX</t>
        </is>
      </c>
      <c r="F546" t="inlineStr">
        <is>
          <t>MELLITOFIX</t>
        </is>
      </c>
      <c r="G546" t="inlineStr">
        <is>
          <t>25</t>
        </is>
      </c>
      <c r="H546" t="inlineStr">
        <is>
          <t>FILM COATED TABLET</t>
        </is>
      </c>
      <c r="I546" t="n">
        <v>30</v>
      </c>
      <c r="J546" t="n">
        <v>11.71</v>
      </c>
      <c r="K546" t="inlineStr">
        <is>
          <t>BHD</t>
        </is>
      </c>
      <c r="L546" s="5">
        <f>IF(AND(ISNUMBER(I546),I546&gt;0),J546/I546,"")</f>
        <v/>
      </c>
      <c r="M546" s="5">
        <f>IF(L546="","",L546/IF(K546="SAR",Inputs!$B$1,Inputs!$B$2))</f>
        <v/>
      </c>
      <c r="N546" t="inlineStr">
        <is>
          <t>Generic or other</t>
        </is>
      </c>
      <c r="O546" t="inlineStr">
        <is>
          <t>EVA PHARMA FOR PHARMACEUTICALS &amp; MEDICAL APPLIANCES, EGYPT.</t>
        </is>
      </c>
      <c r="P546" t="inlineStr">
        <is>
          <t>DRN-12100/26</t>
        </is>
      </c>
    </row>
    <row r="547">
      <c r="A547" t="inlineStr">
        <is>
          <t>Bahrain</t>
        </is>
      </c>
      <c r="B547" t="inlineStr">
        <is>
          <t>A10BH</t>
        </is>
      </c>
      <c r="C547" t="inlineStr">
        <is>
          <t>DPP-4 inhibitors</t>
        </is>
      </c>
      <c r="D547" t="inlineStr">
        <is>
          <t>SITAGLIPTIN</t>
        </is>
      </c>
      <c r="E547" t="inlineStr">
        <is>
          <t>METSITAG</t>
        </is>
      </c>
      <c r="F547" t="inlineStr">
        <is>
          <t>METSITAG</t>
        </is>
      </c>
      <c r="G547" t="inlineStr">
        <is>
          <t>50/500</t>
        </is>
      </c>
      <c r="H547" t="inlineStr">
        <is>
          <t>FILM COATED TABLET</t>
        </is>
      </c>
      <c r="I547" t="n">
        <v>30</v>
      </c>
      <c r="J547" t="n">
        <v>5.25</v>
      </c>
      <c r="K547" t="inlineStr">
        <is>
          <t>BHD</t>
        </is>
      </c>
      <c r="L547" s="5">
        <f>IF(AND(ISNUMBER(I547),I547&gt;0),J547/I547,"")</f>
        <v/>
      </c>
      <c r="M547" s="5">
        <f>IF(L547="","",L547/IF(K547="SAR",Inputs!$B$1,Inputs!$B$2))</f>
        <v/>
      </c>
      <c r="N547" t="inlineStr">
        <is>
          <t>Generic or other</t>
        </is>
      </c>
      <c r="O547" t="inlineStr">
        <is>
          <t>MACLEODS PHARMACEUTICALS LIMITED, INDIA.</t>
        </is>
      </c>
      <c r="P547" t="inlineStr">
        <is>
          <t>DRN-12107/26</t>
        </is>
      </c>
    </row>
    <row r="548">
      <c r="A548" t="inlineStr">
        <is>
          <t>Bahrain</t>
        </is>
      </c>
      <c r="B548" t="inlineStr">
        <is>
          <t>A10BH</t>
        </is>
      </c>
      <c r="C548" t="inlineStr">
        <is>
          <t>DPP-4 inhibitors</t>
        </is>
      </c>
      <c r="D548" t="inlineStr">
        <is>
          <t>SITAGLIPTIN</t>
        </is>
      </c>
      <c r="E548" t="inlineStr">
        <is>
          <t>METSITAG</t>
        </is>
      </c>
      <c r="F548" t="inlineStr">
        <is>
          <t>METSITAG</t>
        </is>
      </c>
      <c r="G548" t="inlineStr">
        <is>
          <t>50/1000</t>
        </is>
      </c>
      <c r="H548" t="inlineStr">
        <is>
          <t>FILM COATED TABLET</t>
        </is>
      </c>
      <c r="I548" t="n">
        <v>30</v>
      </c>
      <c r="J548" t="n">
        <v>5.83</v>
      </c>
      <c r="K548" t="inlineStr">
        <is>
          <t>BHD</t>
        </is>
      </c>
      <c r="L548" s="5">
        <f>IF(AND(ISNUMBER(I548),I548&gt;0),J548/I548,"")</f>
        <v/>
      </c>
      <c r="M548" s="5">
        <f>IF(L548="","",L548/IF(K548="SAR",Inputs!$B$1,Inputs!$B$2))</f>
        <v/>
      </c>
      <c r="N548" t="inlineStr">
        <is>
          <t>Generic or other</t>
        </is>
      </c>
      <c r="O548" t="inlineStr">
        <is>
          <t>MACLEODS PHARMACEUTICALS LIMITED, INDIA.</t>
        </is>
      </c>
      <c r="P548" t="inlineStr">
        <is>
          <t>DRN-12108/26</t>
        </is>
      </c>
    </row>
    <row r="549">
      <c r="A549" t="inlineStr">
        <is>
          <t>Bahrain</t>
        </is>
      </c>
      <c r="B549" t="inlineStr">
        <is>
          <t>A10BH</t>
        </is>
      </c>
      <c r="C549" t="inlineStr">
        <is>
          <t>DPP-4 inhibitors</t>
        </is>
      </c>
      <c r="D549" t="inlineStr">
        <is>
          <t>VILDAGLIPTIN</t>
        </is>
      </c>
      <c r="E549" t="inlineStr">
        <is>
          <t>VILDASTAD DUO</t>
        </is>
      </c>
      <c r="F549" t="inlineStr">
        <is>
          <t>VILDASTAD</t>
        </is>
      </c>
      <c r="G549" t="inlineStr">
        <is>
          <t>50/850</t>
        </is>
      </c>
      <c r="H549" t="inlineStr">
        <is>
          <t>FILM COATED TABLET</t>
        </is>
      </c>
      <c r="I549" t="n">
        <v>60</v>
      </c>
      <c r="J549" t="n">
        <v>10.18</v>
      </c>
      <c r="K549" t="inlineStr">
        <is>
          <t>BHD</t>
        </is>
      </c>
      <c r="L549" s="5">
        <f>IF(AND(ISNUMBER(I549),I549&gt;0),J549/I549,"")</f>
        <v/>
      </c>
      <c r="M549" s="5">
        <f>IF(L549="","",L549/IF(K549="SAR",Inputs!$B$1,Inputs!$B$2))</f>
        <v/>
      </c>
      <c r="N549" t="inlineStr">
        <is>
          <t>Generic or other</t>
        </is>
      </c>
      <c r="O549" t="inlineStr">
        <is>
          <t>STADA ARZNEIMITTEL AG, GERMANY.</t>
        </is>
      </c>
      <c r="P549" t="inlineStr">
        <is>
          <t>DRN-12111/26</t>
        </is>
      </c>
    </row>
    <row r="550">
      <c r="A550" t="inlineStr">
        <is>
          <t>Bahrain</t>
        </is>
      </c>
      <c r="B550" t="inlineStr">
        <is>
          <t>A10BH</t>
        </is>
      </c>
      <c r="C550" t="inlineStr">
        <is>
          <t>DPP-4 inhibitors</t>
        </is>
      </c>
      <c r="D550" t="inlineStr">
        <is>
          <t>VILDAGLIPTIN</t>
        </is>
      </c>
      <c r="E550" t="inlineStr">
        <is>
          <t>VILDASTAD DUO</t>
        </is>
      </c>
      <c r="F550" t="inlineStr">
        <is>
          <t>VILDASTAD</t>
        </is>
      </c>
      <c r="G550" t="inlineStr">
        <is>
          <t>50/1000</t>
        </is>
      </c>
      <c r="H550" t="inlineStr">
        <is>
          <t>FILM COATED TABLET</t>
        </is>
      </c>
      <c r="I550" t="n">
        <v>60</v>
      </c>
      <c r="J550" t="n">
        <v>11.55</v>
      </c>
      <c r="K550" t="inlineStr">
        <is>
          <t>BHD</t>
        </is>
      </c>
      <c r="L550" s="5">
        <f>IF(AND(ISNUMBER(I550),I550&gt;0),J550/I550,"")</f>
        <v/>
      </c>
      <c r="M550" s="5">
        <f>IF(L550="","",L550/IF(K550="SAR",Inputs!$B$1,Inputs!$B$2))</f>
        <v/>
      </c>
      <c r="N550" t="inlineStr">
        <is>
          <t>Generic or other</t>
        </is>
      </c>
      <c r="O550" t="inlineStr">
        <is>
          <t>STADA ARZNEIMITTEL AG, GERMANY.</t>
        </is>
      </c>
      <c r="P550" t="inlineStr">
        <is>
          <t>DRN-12112/26</t>
        </is>
      </c>
    </row>
    <row r="551">
      <c r="A551" t="inlineStr">
        <is>
          <t>Bahrain</t>
        </is>
      </c>
      <c r="B551" t="inlineStr">
        <is>
          <t>A10BH</t>
        </is>
      </c>
      <c r="C551" t="inlineStr">
        <is>
          <t>DPP-4 inhibitors</t>
        </is>
      </c>
      <c r="D551" t="inlineStr">
        <is>
          <t>LINAGLIPTIN</t>
        </is>
      </c>
      <c r="E551" t="inlineStr">
        <is>
          <t>GLYNTA</t>
        </is>
      </c>
      <c r="F551" t="inlineStr">
        <is>
          <t>GLYNTA</t>
        </is>
      </c>
      <c r="G551" t="inlineStr">
        <is>
          <t>5</t>
        </is>
      </c>
      <c r="H551" t="inlineStr">
        <is>
          <t>FILM COATED TABLET</t>
        </is>
      </c>
      <c r="I551" t="n">
        <v>30</v>
      </c>
      <c r="J551" t="n">
        <v>8.4</v>
      </c>
      <c r="K551" t="inlineStr">
        <is>
          <t>BHD</t>
        </is>
      </c>
      <c r="L551" s="5">
        <f>IF(AND(ISNUMBER(I551),I551&gt;0),J551/I551,"")</f>
        <v/>
      </c>
      <c r="M551" s="5">
        <f>IF(L551="","",L551/IF(K551="SAR",Inputs!$B$1,Inputs!$B$2))</f>
        <v/>
      </c>
      <c r="N551" t="inlineStr">
        <is>
          <t>Generic or other</t>
        </is>
      </c>
      <c r="O551" t="inlineStr">
        <is>
          <t>SAUDI ARABIAN JAPANESE PHARMACEUTICAL COMPANY LIMITED (SAJA), KSA.</t>
        </is>
      </c>
      <c r="P551" t="inlineStr">
        <is>
          <t>DRN-12156/26</t>
        </is>
      </c>
    </row>
    <row r="552">
      <c r="A552" t="inlineStr">
        <is>
          <t>Bahrain</t>
        </is>
      </c>
      <c r="B552" t="inlineStr">
        <is>
          <t>A10BK</t>
        </is>
      </c>
      <c r="C552" t="inlineStr">
        <is>
          <t>SGLT2 inhibitors</t>
        </is>
      </c>
      <c r="D552" t="inlineStr">
        <is>
          <t>EMPAGLIFLOZIN</t>
        </is>
      </c>
      <c r="E552" t="inlineStr">
        <is>
          <t>GLUXIT</t>
        </is>
      </c>
      <c r="F552" t="inlineStr">
        <is>
          <t>GLUXIT</t>
        </is>
      </c>
      <c r="G552" t="inlineStr">
        <is>
          <t>10</t>
        </is>
      </c>
      <c r="H552" t="inlineStr">
        <is>
          <t>FILM COATED TABLET</t>
        </is>
      </c>
      <c r="I552" t="n">
        <v>30</v>
      </c>
      <c r="J552" t="n">
        <v>15.24</v>
      </c>
      <c r="K552" t="inlineStr">
        <is>
          <t>BHD</t>
        </is>
      </c>
      <c r="L552" s="5">
        <f>IF(AND(ISNUMBER(I552),I552&gt;0),J552/I552,"")</f>
        <v/>
      </c>
      <c r="M552" s="5">
        <f>IF(L552="","",L552/IF(K552="SAR",Inputs!$B$1,Inputs!$B$2))</f>
        <v/>
      </c>
      <c r="N552" t="inlineStr">
        <is>
          <t>Generic or other</t>
        </is>
      </c>
      <c r="O552" t="inlineStr">
        <is>
          <t>OMAN PHARMACEUTICAL PRODUCTS CO. LLC (ZYNOVA), OMAN.</t>
        </is>
      </c>
      <c r="P552" t="inlineStr">
        <is>
          <t>DRN-12157/26</t>
        </is>
      </c>
    </row>
    <row r="553">
      <c r="A553" t="inlineStr">
        <is>
          <t>Bahrain</t>
        </is>
      </c>
      <c r="B553" t="inlineStr">
        <is>
          <t>A10BK</t>
        </is>
      </c>
      <c r="C553" t="inlineStr">
        <is>
          <t>SGLT2 inhibitors</t>
        </is>
      </c>
      <c r="D553" t="inlineStr">
        <is>
          <t>EMPAGLIFLOZIN</t>
        </is>
      </c>
      <c r="E553" t="inlineStr">
        <is>
          <t>GLUXIT</t>
        </is>
      </c>
      <c r="F553" t="inlineStr">
        <is>
          <t>GLUXIT</t>
        </is>
      </c>
      <c r="G553" t="inlineStr">
        <is>
          <t>25</t>
        </is>
      </c>
      <c r="H553" t="inlineStr">
        <is>
          <t>FILM COATED TABLET</t>
        </is>
      </c>
      <c r="I553" t="n">
        <v>30</v>
      </c>
      <c r="J553" t="n">
        <v>15.24</v>
      </c>
      <c r="K553" t="inlineStr">
        <is>
          <t>BHD</t>
        </is>
      </c>
      <c r="L553" s="5">
        <f>IF(AND(ISNUMBER(I553),I553&gt;0),J553/I553,"")</f>
        <v/>
      </c>
      <c r="M553" s="5">
        <f>IF(L553="","",L553/IF(K553="SAR",Inputs!$B$1,Inputs!$B$2))</f>
        <v/>
      </c>
      <c r="N553" t="inlineStr">
        <is>
          <t>Generic or other</t>
        </is>
      </c>
      <c r="O553" t="inlineStr">
        <is>
          <t>OMAN PHARMACEUTICAL PRODUCTS CO. LLC (ZYNOVA), OMAN.</t>
        </is>
      </c>
      <c r="P553" t="inlineStr">
        <is>
          <t>DRN-12158/26</t>
        </is>
      </c>
    </row>
    <row r="554">
      <c r="A554" t="inlineStr">
        <is>
          <t>Bahrain</t>
        </is>
      </c>
      <c r="B554" t="inlineStr">
        <is>
          <t>A10BH</t>
        </is>
      </c>
      <c r="C554" t="inlineStr">
        <is>
          <t>DPP-4 inhibitors</t>
        </is>
      </c>
      <c r="D554" t="inlineStr">
        <is>
          <t>SITAGLIPTIN</t>
        </is>
      </c>
      <c r="E554" t="inlineStr">
        <is>
          <t>EMIJAN</t>
        </is>
      </c>
      <c r="F554" t="inlineStr">
        <is>
          <t>EMIJAN</t>
        </is>
      </c>
      <c r="G554" t="inlineStr">
        <is>
          <t>50</t>
        </is>
      </c>
      <c r="H554" t="inlineStr">
        <is>
          <t>FILM COATED TABLET</t>
        </is>
      </c>
      <c r="I554" t="n">
        <v>28</v>
      </c>
      <c r="J554" t="n">
        <v>6.36</v>
      </c>
      <c r="K554" t="inlineStr">
        <is>
          <t>BHD</t>
        </is>
      </c>
      <c r="L554" s="5">
        <f>IF(AND(ISNUMBER(I554),I554&gt;0),J554/I554,"")</f>
        <v/>
      </c>
      <c r="M554" s="5">
        <f>IF(L554="","",L554/IF(K554="SAR",Inputs!$B$1,Inputs!$B$2))</f>
        <v/>
      </c>
      <c r="N554" t="inlineStr">
        <is>
          <t>Generic or other</t>
        </is>
      </c>
      <c r="O554" t="inlineStr">
        <is>
          <t>GLOBALPHARMA CO. LLC, UAE.</t>
        </is>
      </c>
      <c r="P554" t="inlineStr">
        <is>
          <t>DRN-12159/26</t>
        </is>
      </c>
    </row>
    <row r="555">
      <c r="A555" t="inlineStr">
        <is>
          <t>Bahrain</t>
        </is>
      </c>
      <c r="B555" t="inlineStr">
        <is>
          <t>A10BH</t>
        </is>
      </c>
      <c r="C555" t="inlineStr">
        <is>
          <t>DPP-4 inhibitors</t>
        </is>
      </c>
      <c r="D555" t="inlineStr">
        <is>
          <t>SITAGLIPTIN</t>
        </is>
      </c>
      <c r="E555" t="inlineStr">
        <is>
          <t>EMIJAN</t>
        </is>
      </c>
      <c r="F555" t="inlineStr">
        <is>
          <t>EMIJAN</t>
        </is>
      </c>
      <c r="G555" t="inlineStr">
        <is>
          <t>100</t>
        </is>
      </c>
      <c r="H555" t="inlineStr">
        <is>
          <t>FILM COATED TABLET</t>
        </is>
      </c>
      <c r="I555" t="n">
        <v>28</v>
      </c>
      <c r="J555" t="n">
        <v>12.48</v>
      </c>
      <c r="K555" t="inlineStr">
        <is>
          <t>BHD</t>
        </is>
      </c>
      <c r="L555" s="5">
        <f>IF(AND(ISNUMBER(I555),I555&gt;0),J555/I555,"")</f>
        <v/>
      </c>
      <c r="M555" s="5">
        <f>IF(L555="","",L555/IF(K555="SAR",Inputs!$B$1,Inputs!$B$2))</f>
        <v/>
      </c>
      <c r="N555" t="inlineStr">
        <is>
          <t>Generic or other</t>
        </is>
      </c>
      <c r="O555" t="inlineStr">
        <is>
          <t>GLOBALPHARMA CO. LLC, UAE.</t>
        </is>
      </c>
      <c r="P555" t="inlineStr">
        <is>
          <t>DRN-12160/26</t>
        </is>
      </c>
    </row>
    <row r="556">
      <c r="A556" t="inlineStr">
        <is>
          <t>Bahrain</t>
        </is>
      </c>
      <c r="B556" t="inlineStr">
        <is>
          <t>A10BK</t>
        </is>
      </c>
      <c r="C556" t="inlineStr">
        <is>
          <t>SGLT2 inhibitors</t>
        </is>
      </c>
      <c r="D556" t="inlineStr">
        <is>
          <t>DAPAGLIFLOZIN</t>
        </is>
      </c>
      <c r="E556" t="inlineStr">
        <is>
          <t>DAPINZO</t>
        </is>
      </c>
      <c r="F556" t="inlineStr">
        <is>
          <t>DAPINZO</t>
        </is>
      </c>
      <c r="G556" t="inlineStr">
        <is>
          <t>10</t>
        </is>
      </c>
      <c r="H556" t="inlineStr">
        <is>
          <t>FILM COATED TABLET</t>
        </is>
      </c>
      <c r="I556" t="n">
        <v>30</v>
      </c>
      <c r="J556" t="n">
        <v>16.77</v>
      </c>
      <c r="K556" t="inlineStr">
        <is>
          <t>BHD</t>
        </is>
      </c>
      <c r="L556" s="5">
        <f>IF(AND(ISNUMBER(I556),I556&gt;0),J556/I556,"")</f>
        <v/>
      </c>
      <c r="M556" s="5">
        <f>IF(L556="","",L556/IF(K556="SAR",Inputs!$B$1,Inputs!$B$2))</f>
        <v/>
      </c>
      <c r="N556" t="inlineStr">
        <is>
          <t>Generic or other</t>
        </is>
      </c>
      <c r="O556" t="inlineStr">
        <is>
          <t>SAUDI ARABIAN JAPANESE PHARMACEUTICAL COMPANY LIMITED (SAJA), KSA.</t>
        </is>
      </c>
      <c r="P556" t="inlineStr">
        <is>
          <t>DRN-12162/26</t>
        </is>
      </c>
    </row>
    <row r="557">
      <c r="A557" t="inlineStr">
        <is>
          <t>Bahrain</t>
        </is>
      </c>
      <c r="B557" t="inlineStr">
        <is>
          <t>A10BK</t>
        </is>
      </c>
      <c r="C557" t="inlineStr">
        <is>
          <t>SGLT2 inhibitors</t>
        </is>
      </c>
      <c r="D557" t="inlineStr">
        <is>
          <t>DAPAGLIFLOZIN</t>
        </is>
      </c>
      <c r="E557" t="inlineStr">
        <is>
          <t>DAPINZO</t>
        </is>
      </c>
      <c r="F557" t="inlineStr">
        <is>
          <t>DAPINZO</t>
        </is>
      </c>
      <c r="G557" t="inlineStr">
        <is>
          <t>5</t>
        </is>
      </c>
      <c r="H557" t="inlineStr">
        <is>
          <t>FILM COATED TABLET</t>
        </is>
      </c>
      <c r="I557" t="n">
        <v>30</v>
      </c>
      <c r="J557" t="n">
        <v>16.77</v>
      </c>
      <c r="K557" t="inlineStr">
        <is>
          <t>BHD</t>
        </is>
      </c>
      <c r="L557" s="5">
        <f>IF(AND(ISNUMBER(I557),I557&gt;0),J557/I557,"")</f>
        <v/>
      </c>
      <c r="M557" s="5">
        <f>IF(L557="","",L557/IF(K557="SAR",Inputs!$B$1,Inputs!$B$2))</f>
        <v/>
      </c>
      <c r="N557" t="inlineStr">
        <is>
          <t>Generic or other</t>
        </is>
      </c>
      <c r="O557" t="inlineStr">
        <is>
          <t>SAUDI ARABIAN JAPANESE PHARMACEUTICAL COMPANY LIMITED (SAJA), KSA.</t>
        </is>
      </c>
      <c r="P557" t="inlineStr">
        <is>
          <t>DRN-12163/26</t>
        </is>
      </c>
    </row>
  </sheetData>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13" customWidth="1" min="1" max="1"/>
    <col width="34" customWidth="1" min="2" max="2"/>
    <col width="9" customWidth="1" min="3" max="3"/>
    <col width="14" customWidth="1" min="4" max="4"/>
    <col width="9" customWidth="1" min="5" max="5"/>
    <col width="10" customWidth="1" min="6" max="6"/>
    <col width="14" customWidth="1" min="7" max="7"/>
    <col width="12" customWidth="1" min="8" max="8"/>
  </cols>
  <sheetData>
    <row r="1">
      <c r="A1" s="4" t="inlineStr">
        <is>
          <t>Country</t>
        </is>
      </c>
      <c r="B1" s="4" t="inlineStr">
        <is>
          <t>Molecule or vaccine class</t>
        </is>
      </c>
      <c r="C1" s="4" t="inlineStr">
        <is>
          <t>MSD products</t>
        </is>
      </c>
      <c r="D1" s="4" t="inlineStr">
        <is>
          <t>MSD lowest per unit USD</t>
        </is>
      </c>
      <c r="E1" s="4" t="inlineStr">
        <is>
          <t>Other brands</t>
        </is>
      </c>
      <c r="F1" s="4" t="inlineStr">
        <is>
          <t>Generic or other</t>
        </is>
      </c>
      <c r="G1" s="4" t="inlineStr">
        <is>
          <t>Cheapest generic per unit USD</t>
        </is>
      </c>
      <c r="H1" s="4" t="inlineStr">
        <is>
          <t>Cheapest generic vs MSD</t>
        </is>
      </c>
    </row>
    <row r="2">
      <c r="A2" t="inlineStr">
        <is>
          <t>Bahrain</t>
        </is>
      </c>
      <c r="B2" t="inlineStr">
        <is>
          <t>APREPITANT</t>
        </is>
      </c>
      <c r="C2">
        <f>COUNTIFS(Products!$A$2:$A$557,A2,Products!$D$2:$D$557,B2,Products!$N$2:$N$557,"MSD")</f>
        <v/>
      </c>
      <c r="D2" s="5">
        <f>_xlfn.MINIFS(Products!$M$2:$M$557,Products!$A$2:$A$557,A2,Products!$D$2:$D$557,B2,Products!$N$2:$N$557,"MSD")</f>
        <v/>
      </c>
      <c r="E2">
        <f>COUNTIFS(Products!$A$2:$A$557,A2,Products!$D$2:$D$557,B2,Products!$N$2:$N$557,"Originator")</f>
        <v/>
      </c>
      <c r="F2">
        <f>COUNTIFS(Products!$A$2:$A$557,A2,Products!$D$2:$D$557,B2,Products!$N$2:$N$557,"Generic or other")</f>
        <v/>
      </c>
      <c r="G2" s="5">
        <f>IF(F2=0,"",_xlfn.MINIFS(Products!$M$2:$M$557,Products!$A$2:$A$557,A2,Products!$D$2:$D$557,B2,Products!$N$2:$N$557,"Generic or other"))</f>
        <v/>
      </c>
      <c r="H2" s="6">
        <f>IF(G2="","",G2/D2-1)</f>
        <v/>
      </c>
    </row>
    <row r="3">
      <c r="A3" t="inlineStr">
        <is>
          <t>Bahrain</t>
        </is>
      </c>
      <c r="B3" t="inlineStr">
        <is>
          <t>BELZUTIFAN</t>
        </is>
      </c>
      <c r="C3">
        <f>COUNTIFS(Products!$A$2:$A$557,A3,Products!$D$2:$D$557,B3,Products!$N$2:$N$557,"MSD")</f>
        <v/>
      </c>
      <c r="D3" s="5">
        <f>_xlfn.MINIFS(Products!$M$2:$M$557,Products!$A$2:$A$557,A3,Products!$D$2:$D$557,B3,Products!$N$2:$N$557,"MSD")</f>
        <v/>
      </c>
      <c r="E3">
        <f>COUNTIFS(Products!$A$2:$A$557,A3,Products!$D$2:$D$557,B3,Products!$N$2:$N$557,"Originator")</f>
        <v/>
      </c>
      <c r="F3">
        <f>COUNTIFS(Products!$A$2:$A$557,A3,Products!$D$2:$D$557,B3,Products!$N$2:$N$557,"Generic or other")</f>
        <v/>
      </c>
      <c r="G3" s="5">
        <f>IF(F3=0,"",_xlfn.MINIFS(Products!$M$2:$M$557,Products!$A$2:$A$557,A3,Products!$D$2:$D$557,B3,Products!$N$2:$N$557,"Generic or other"))</f>
        <v/>
      </c>
      <c r="H3" s="6">
        <f>IF(G3="","",G3/D3-1)</f>
        <v/>
      </c>
    </row>
    <row r="4">
      <c r="A4" t="inlineStr">
        <is>
          <t>Saudi Arabia</t>
        </is>
      </c>
      <c r="B4" t="inlineStr">
        <is>
          <t>BELZUTIFAN</t>
        </is>
      </c>
      <c r="C4">
        <f>COUNTIFS(Products!$A$2:$A$557,A4,Products!$D$2:$D$557,B4,Products!$N$2:$N$557,"MSD")</f>
        <v/>
      </c>
      <c r="D4" s="5">
        <f>_xlfn.MINIFS(Products!$M$2:$M$557,Products!$A$2:$A$557,A4,Products!$D$2:$D$557,B4,Products!$N$2:$N$557,"MSD")</f>
        <v/>
      </c>
      <c r="E4">
        <f>COUNTIFS(Products!$A$2:$A$557,A4,Products!$D$2:$D$557,B4,Products!$N$2:$N$557,"Originator")</f>
        <v/>
      </c>
      <c r="F4">
        <f>COUNTIFS(Products!$A$2:$A$557,A4,Products!$D$2:$D$557,B4,Products!$N$2:$N$557,"Generic or other")</f>
        <v/>
      </c>
      <c r="G4" s="5">
        <f>IF(F4=0,"",_xlfn.MINIFS(Products!$M$2:$M$557,Products!$A$2:$A$557,A4,Products!$D$2:$D$557,B4,Products!$N$2:$N$557,"Generic or other"))</f>
        <v/>
      </c>
      <c r="H4" s="6">
        <f>IF(G4="","",G4/D4-1)</f>
        <v/>
      </c>
    </row>
    <row r="5">
      <c r="A5" t="inlineStr">
        <is>
          <t>Saudi Arabia</t>
        </is>
      </c>
      <c r="B5" t="inlineStr">
        <is>
          <t>CEFTOLOZANE</t>
        </is>
      </c>
      <c r="C5">
        <f>COUNTIFS(Products!$A$2:$A$557,A5,Products!$D$2:$D$557,B5,Products!$N$2:$N$557,"MSD")</f>
        <v/>
      </c>
      <c r="D5" s="5">
        <f>_xlfn.MINIFS(Products!$M$2:$M$557,Products!$A$2:$A$557,A5,Products!$D$2:$D$557,B5,Products!$N$2:$N$557,"MSD")</f>
        <v/>
      </c>
      <c r="E5">
        <f>COUNTIFS(Products!$A$2:$A$557,A5,Products!$D$2:$D$557,B5,Products!$N$2:$N$557,"Originator")</f>
        <v/>
      </c>
      <c r="F5">
        <f>COUNTIFS(Products!$A$2:$A$557,A5,Products!$D$2:$D$557,B5,Products!$N$2:$N$557,"Generic or other")</f>
        <v/>
      </c>
      <c r="G5" s="5">
        <f>IF(F5=0,"",_xlfn.MINIFS(Products!$M$2:$M$557,Products!$A$2:$A$557,A5,Products!$D$2:$D$557,B5,Products!$N$2:$N$557,"Generic or other"))</f>
        <v/>
      </c>
      <c r="H5" s="6">
        <f>IF(G5="","",G5/D5-1)</f>
        <v/>
      </c>
    </row>
    <row r="6">
      <c r="A6" t="inlineStr">
        <is>
          <t>Bahrain</t>
        </is>
      </c>
      <c r="B6" t="inlineStr">
        <is>
          <t>DORAVIRINE</t>
        </is>
      </c>
      <c r="C6">
        <f>COUNTIFS(Products!$A$2:$A$557,A6,Products!$D$2:$D$557,B6,Products!$N$2:$N$557,"MSD")</f>
        <v/>
      </c>
      <c r="D6" s="5">
        <f>_xlfn.MINIFS(Products!$M$2:$M$557,Products!$A$2:$A$557,A6,Products!$D$2:$D$557,B6,Products!$N$2:$N$557,"MSD")</f>
        <v/>
      </c>
      <c r="E6">
        <f>COUNTIFS(Products!$A$2:$A$557,A6,Products!$D$2:$D$557,B6,Products!$N$2:$N$557,"Originator")</f>
        <v/>
      </c>
      <c r="F6">
        <f>COUNTIFS(Products!$A$2:$A$557,A6,Products!$D$2:$D$557,B6,Products!$N$2:$N$557,"Generic or other")</f>
        <v/>
      </c>
      <c r="G6" s="5">
        <f>IF(F6=0,"",_xlfn.MINIFS(Products!$M$2:$M$557,Products!$A$2:$A$557,A6,Products!$D$2:$D$557,B6,Products!$N$2:$N$557,"Generic or other"))</f>
        <v/>
      </c>
      <c r="H6" s="6">
        <f>IF(G6="","",G6/D6-1)</f>
        <v/>
      </c>
    </row>
    <row r="7">
      <c r="A7" t="inlineStr">
        <is>
          <t>Saudi Arabia</t>
        </is>
      </c>
      <c r="B7" t="inlineStr">
        <is>
          <t>DORAVIRINE</t>
        </is>
      </c>
      <c r="C7">
        <f>COUNTIFS(Products!$A$2:$A$557,A7,Products!$D$2:$D$557,B7,Products!$N$2:$N$557,"MSD")</f>
        <v/>
      </c>
      <c r="D7" s="5">
        <f>_xlfn.MINIFS(Products!$M$2:$M$557,Products!$A$2:$A$557,A7,Products!$D$2:$D$557,B7,Products!$N$2:$N$557,"MSD")</f>
        <v/>
      </c>
      <c r="E7">
        <f>COUNTIFS(Products!$A$2:$A$557,A7,Products!$D$2:$D$557,B7,Products!$N$2:$N$557,"Originator")</f>
        <v/>
      </c>
      <c r="F7">
        <f>COUNTIFS(Products!$A$2:$A$557,A7,Products!$D$2:$D$557,B7,Products!$N$2:$N$557,"Generic or other")</f>
        <v/>
      </c>
      <c r="G7" s="5">
        <f>IF(F7=0,"",_xlfn.MINIFS(Products!$M$2:$M$557,Products!$A$2:$A$557,A7,Products!$D$2:$D$557,B7,Products!$N$2:$N$557,"Generic or other"))</f>
        <v/>
      </c>
      <c r="H7" s="6">
        <f>IF(G7="","",G7/D7-1)</f>
        <v/>
      </c>
    </row>
    <row r="8">
      <c r="A8" t="inlineStr">
        <is>
          <t>Bahrain</t>
        </is>
      </c>
      <c r="B8" t="inlineStr">
        <is>
          <t>HPV vaccines</t>
        </is>
      </c>
      <c r="C8">
        <f>COUNTIFS(Products!$A$2:$A$557,A8,Products!$D$2:$D$557,B8,Products!$N$2:$N$557,"MSD")</f>
        <v/>
      </c>
      <c r="D8" s="5">
        <f>_xlfn.MINIFS(Products!$M$2:$M$557,Products!$A$2:$A$557,A8,Products!$D$2:$D$557,B8,Products!$N$2:$N$557,"MSD")</f>
        <v/>
      </c>
      <c r="E8">
        <f>COUNTIFS(Products!$A$2:$A$557,A8,Products!$D$2:$D$557,B8,Products!$N$2:$N$557,"Originator")</f>
        <v/>
      </c>
      <c r="F8">
        <f>COUNTIFS(Products!$A$2:$A$557,A8,Products!$D$2:$D$557,B8,Products!$N$2:$N$557,"Generic or other")</f>
        <v/>
      </c>
      <c r="G8" s="5">
        <f>IF(F8=0,"",_xlfn.MINIFS(Products!$M$2:$M$557,Products!$A$2:$A$557,A8,Products!$D$2:$D$557,B8,Products!$N$2:$N$557,"Generic or other"))</f>
        <v/>
      </c>
      <c r="H8" s="6">
        <f>IF(G8="","",G8/D8-1)</f>
        <v/>
      </c>
    </row>
    <row r="9">
      <c r="A9" t="inlineStr">
        <is>
          <t>Saudi Arabia</t>
        </is>
      </c>
      <c r="B9" t="inlineStr">
        <is>
          <t>HPV vaccines</t>
        </is>
      </c>
      <c r="C9">
        <f>COUNTIFS(Products!$A$2:$A$557,A9,Products!$D$2:$D$557,B9,Products!$N$2:$N$557,"MSD")</f>
        <v/>
      </c>
      <c r="D9" s="5">
        <f>_xlfn.MINIFS(Products!$M$2:$M$557,Products!$A$2:$A$557,A9,Products!$D$2:$D$557,B9,Products!$N$2:$N$557,"MSD")</f>
        <v/>
      </c>
      <c r="E9">
        <f>COUNTIFS(Products!$A$2:$A$557,A9,Products!$D$2:$D$557,B9,Products!$N$2:$N$557,"Originator")</f>
        <v/>
      </c>
      <c r="F9">
        <f>COUNTIFS(Products!$A$2:$A$557,A9,Products!$D$2:$D$557,B9,Products!$N$2:$N$557,"Generic or other")</f>
        <v/>
      </c>
      <c r="G9" s="5">
        <f>IF(F9=0,"",_xlfn.MINIFS(Products!$M$2:$M$557,Products!$A$2:$A$557,A9,Products!$D$2:$D$557,B9,Products!$N$2:$N$557,"Generic or other"))</f>
        <v/>
      </c>
      <c r="H9" s="6">
        <f>IF(G9="","",G9/D9-1)</f>
        <v/>
      </c>
    </row>
    <row r="10">
      <c r="A10" t="inlineStr">
        <is>
          <t>Saudi Arabia</t>
        </is>
      </c>
      <c r="B10" t="inlineStr">
        <is>
          <t>Hepatitis B vaccines</t>
        </is>
      </c>
      <c r="C10">
        <f>COUNTIFS(Products!$A$2:$A$557,A10,Products!$D$2:$D$557,B10,Products!$N$2:$N$557,"MSD")</f>
        <v/>
      </c>
      <c r="D10" s="5">
        <f>_xlfn.MINIFS(Products!$M$2:$M$557,Products!$A$2:$A$557,A10,Products!$D$2:$D$557,B10,Products!$N$2:$N$557,"MSD")</f>
        <v/>
      </c>
      <c r="E10">
        <f>COUNTIFS(Products!$A$2:$A$557,A10,Products!$D$2:$D$557,B10,Products!$N$2:$N$557,"Originator")</f>
        <v/>
      </c>
      <c r="F10">
        <f>COUNTIFS(Products!$A$2:$A$557,A10,Products!$D$2:$D$557,B10,Products!$N$2:$N$557,"Generic or other")</f>
        <v/>
      </c>
      <c r="G10" s="5">
        <f>IF(F10=0,"",_xlfn.MINIFS(Products!$M$2:$M$557,Products!$A$2:$A$557,A10,Products!$D$2:$D$557,B10,Products!$N$2:$N$557,"Generic or other"))</f>
        <v/>
      </c>
      <c r="H10" s="6">
        <f>IF(G10="","",G10/D10-1)</f>
        <v/>
      </c>
    </row>
    <row r="11">
      <c r="A11" t="inlineStr">
        <is>
          <t>Bahrain</t>
        </is>
      </c>
      <c r="B11" t="inlineStr">
        <is>
          <t>LETERMOVIR</t>
        </is>
      </c>
      <c r="C11">
        <f>COUNTIFS(Products!$A$2:$A$557,A11,Products!$D$2:$D$557,B11,Products!$N$2:$N$557,"MSD")</f>
        <v/>
      </c>
      <c r="D11" s="5">
        <f>_xlfn.MINIFS(Products!$M$2:$M$557,Products!$A$2:$A$557,A11,Products!$D$2:$D$557,B11,Products!$N$2:$N$557,"MSD")</f>
        <v/>
      </c>
      <c r="E11">
        <f>COUNTIFS(Products!$A$2:$A$557,A11,Products!$D$2:$D$557,B11,Products!$N$2:$N$557,"Originator")</f>
        <v/>
      </c>
      <c r="F11">
        <f>COUNTIFS(Products!$A$2:$A$557,A11,Products!$D$2:$D$557,B11,Products!$N$2:$N$557,"Generic or other")</f>
        <v/>
      </c>
      <c r="G11" s="5">
        <f>IF(F11=0,"",_xlfn.MINIFS(Products!$M$2:$M$557,Products!$A$2:$A$557,A11,Products!$D$2:$D$557,B11,Products!$N$2:$N$557,"Generic or other"))</f>
        <v/>
      </c>
      <c r="H11" s="6">
        <f>IF(G11="","",G11/D11-1)</f>
        <v/>
      </c>
    </row>
    <row r="12">
      <c r="A12" t="inlineStr">
        <is>
          <t>Saudi Arabia</t>
        </is>
      </c>
      <c r="B12" t="inlineStr">
        <is>
          <t>LETERMOVIR</t>
        </is>
      </c>
      <c r="C12">
        <f>COUNTIFS(Products!$A$2:$A$557,A12,Products!$D$2:$D$557,B12,Products!$N$2:$N$557,"MSD")</f>
        <v/>
      </c>
      <c r="D12" s="5">
        <f>_xlfn.MINIFS(Products!$M$2:$M$557,Products!$A$2:$A$557,A12,Products!$D$2:$D$557,B12,Products!$N$2:$N$557,"MSD")</f>
        <v/>
      </c>
      <c r="E12">
        <f>COUNTIFS(Products!$A$2:$A$557,A12,Products!$D$2:$D$557,B12,Products!$N$2:$N$557,"Originator")</f>
        <v/>
      </c>
      <c r="F12">
        <f>COUNTIFS(Products!$A$2:$A$557,A12,Products!$D$2:$D$557,B12,Products!$N$2:$N$557,"Generic or other")</f>
        <v/>
      </c>
      <c r="G12" s="5">
        <f>IF(F12=0,"",_xlfn.MINIFS(Products!$M$2:$M$557,Products!$A$2:$A$557,A12,Products!$D$2:$D$557,B12,Products!$N$2:$N$557,"Generic or other"))</f>
        <v/>
      </c>
      <c r="H12" s="6">
        <f>IF(G12="","",G12/D12-1)</f>
        <v/>
      </c>
    </row>
    <row r="13">
      <c r="A13" t="inlineStr">
        <is>
          <t>Bahrain</t>
        </is>
      </c>
      <c r="B13" t="inlineStr">
        <is>
          <t>Measles, mumps and rubella vaccines</t>
        </is>
      </c>
      <c r="C13">
        <f>COUNTIFS(Products!$A$2:$A$557,A13,Products!$D$2:$D$557,B13,Products!$N$2:$N$557,"MSD")</f>
        <v/>
      </c>
      <c r="D13" s="5">
        <f>_xlfn.MINIFS(Products!$M$2:$M$557,Products!$A$2:$A$557,A13,Products!$D$2:$D$557,B13,Products!$N$2:$N$557,"MSD")</f>
        <v/>
      </c>
      <c r="E13">
        <f>COUNTIFS(Products!$A$2:$A$557,A13,Products!$D$2:$D$557,B13,Products!$N$2:$N$557,"Originator")</f>
        <v/>
      </c>
      <c r="F13">
        <f>COUNTIFS(Products!$A$2:$A$557,A13,Products!$D$2:$D$557,B13,Products!$N$2:$N$557,"Generic or other")</f>
        <v/>
      </c>
      <c r="G13" s="5">
        <f>IF(F13=0,"",_xlfn.MINIFS(Products!$M$2:$M$557,Products!$A$2:$A$557,A13,Products!$D$2:$D$557,B13,Products!$N$2:$N$557,"Generic or other"))</f>
        <v/>
      </c>
      <c r="H13" s="6">
        <f>IF(G13="","",G13/D13-1)</f>
        <v/>
      </c>
    </row>
    <row r="14">
      <c r="A14" t="inlineStr">
        <is>
          <t>Saudi Arabia</t>
        </is>
      </c>
      <c r="B14" t="inlineStr">
        <is>
          <t>Measles, mumps and rubella vaccines</t>
        </is>
      </c>
      <c r="C14">
        <f>COUNTIFS(Products!$A$2:$A$557,A14,Products!$D$2:$D$557,B14,Products!$N$2:$N$557,"MSD")</f>
        <v/>
      </c>
      <c r="D14" s="5">
        <f>_xlfn.MINIFS(Products!$M$2:$M$557,Products!$A$2:$A$557,A14,Products!$D$2:$D$557,B14,Products!$N$2:$N$557,"MSD")</f>
        <v/>
      </c>
      <c r="E14">
        <f>COUNTIFS(Products!$A$2:$A$557,A14,Products!$D$2:$D$557,B14,Products!$N$2:$N$557,"Originator")</f>
        <v/>
      </c>
      <c r="F14">
        <f>COUNTIFS(Products!$A$2:$A$557,A14,Products!$D$2:$D$557,B14,Products!$N$2:$N$557,"Generic or other")</f>
        <v/>
      </c>
      <c r="G14" s="5">
        <f>IF(F14=0,"",_xlfn.MINIFS(Products!$M$2:$M$557,Products!$A$2:$A$557,A14,Products!$D$2:$D$557,B14,Products!$N$2:$N$557,"Generic or other"))</f>
        <v/>
      </c>
      <c r="H14" s="6">
        <f>IF(G14="","",G14/D14-1)</f>
        <v/>
      </c>
    </row>
    <row r="15">
      <c r="A15" t="inlineStr">
        <is>
          <t>Bahrain</t>
        </is>
      </c>
      <c r="B15" t="inlineStr">
        <is>
          <t>PEMBROLIZUMAB</t>
        </is>
      </c>
      <c r="C15">
        <f>COUNTIFS(Products!$A$2:$A$557,A15,Products!$D$2:$D$557,B15,Products!$N$2:$N$557,"MSD")</f>
        <v/>
      </c>
      <c r="D15" s="5">
        <f>_xlfn.MINIFS(Products!$M$2:$M$557,Products!$A$2:$A$557,A15,Products!$D$2:$D$557,B15,Products!$N$2:$N$557,"MSD")</f>
        <v/>
      </c>
      <c r="E15">
        <f>COUNTIFS(Products!$A$2:$A$557,A15,Products!$D$2:$D$557,B15,Products!$N$2:$N$557,"Originator")</f>
        <v/>
      </c>
      <c r="F15">
        <f>COUNTIFS(Products!$A$2:$A$557,A15,Products!$D$2:$D$557,B15,Products!$N$2:$N$557,"Generic or other")</f>
        <v/>
      </c>
      <c r="G15" s="5">
        <f>IF(F15=0,"",_xlfn.MINIFS(Products!$M$2:$M$557,Products!$A$2:$A$557,A15,Products!$D$2:$D$557,B15,Products!$N$2:$N$557,"Generic or other"))</f>
        <v/>
      </c>
      <c r="H15" s="6">
        <f>IF(G15="","",G15/D15-1)</f>
        <v/>
      </c>
    </row>
    <row r="16">
      <c r="A16" t="inlineStr">
        <is>
          <t>Saudi Arabia</t>
        </is>
      </c>
      <c r="B16" t="inlineStr">
        <is>
          <t>PEMBROLIZUMAB</t>
        </is>
      </c>
      <c r="C16">
        <f>COUNTIFS(Products!$A$2:$A$557,A16,Products!$D$2:$D$557,B16,Products!$N$2:$N$557,"MSD")</f>
        <v/>
      </c>
      <c r="D16" s="5">
        <f>_xlfn.MINIFS(Products!$M$2:$M$557,Products!$A$2:$A$557,A16,Products!$D$2:$D$557,B16,Products!$N$2:$N$557,"MSD")</f>
        <v/>
      </c>
      <c r="E16">
        <f>COUNTIFS(Products!$A$2:$A$557,A16,Products!$D$2:$D$557,B16,Products!$N$2:$N$557,"Originator")</f>
        <v/>
      </c>
      <c r="F16">
        <f>COUNTIFS(Products!$A$2:$A$557,A16,Products!$D$2:$D$557,B16,Products!$N$2:$N$557,"Generic or other")</f>
        <v/>
      </c>
      <c r="G16" s="5">
        <f>IF(F16=0,"",_xlfn.MINIFS(Products!$M$2:$M$557,Products!$A$2:$A$557,A16,Products!$D$2:$D$557,B16,Products!$N$2:$N$557,"Generic or other"))</f>
        <v/>
      </c>
      <c r="H16" s="6">
        <f>IF(G16="","",G16/D16-1)</f>
        <v/>
      </c>
    </row>
    <row r="17">
      <c r="A17" t="inlineStr">
        <is>
          <t>Bahrain</t>
        </is>
      </c>
      <c r="B17" t="inlineStr">
        <is>
          <t>Pneumococcal vaccines</t>
        </is>
      </c>
      <c r="C17">
        <f>COUNTIFS(Products!$A$2:$A$557,A17,Products!$D$2:$D$557,B17,Products!$N$2:$N$557,"MSD")</f>
        <v/>
      </c>
      <c r="D17" s="5">
        <f>_xlfn.MINIFS(Products!$M$2:$M$557,Products!$A$2:$A$557,A17,Products!$D$2:$D$557,B17,Products!$N$2:$N$557,"MSD")</f>
        <v/>
      </c>
      <c r="E17">
        <f>COUNTIFS(Products!$A$2:$A$557,A17,Products!$D$2:$D$557,B17,Products!$N$2:$N$557,"Originator")</f>
        <v/>
      </c>
      <c r="F17">
        <f>COUNTIFS(Products!$A$2:$A$557,A17,Products!$D$2:$D$557,B17,Products!$N$2:$N$557,"Generic or other")</f>
        <v/>
      </c>
      <c r="G17" s="5">
        <f>IF(F17=0,"",_xlfn.MINIFS(Products!$M$2:$M$557,Products!$A$2:$A$557,A17,Products!$D$2:$D$557,B17,Products!$N$2:$N$557,"Generic or other"))</f>
        <v/>
      </c>
      <c r="H17" s="6">
        <f>IF(G17="","",G17/D17-1)</f>
        <v/>
      </c>
    </row>
    <row r="18">
      <c r="A18" t="inlineStr">
        <is>
          <t>Saudi Arabia</t>
        </is>
      </c>
      <c r="B18" t="inlineStr">
        <is>
          <t>Pneumococcal vaccines</t>
        </is>
      </c>
      <c r="C18">
        <f>COUNTIFS(Products!$A$2:$A$557,A18,Products!$D$2:$D$557,B18,Products!$N$2:$N$557,"MSD")</f>
        <v/>
      </c>
      <c r="D18" s="5">
        <f>_xlfn.MINIFS(Products!$M$2:$M$557,Products!$A$2:$A$557,A18,Products!$D$2:$D$557,B18,Products!$N$2:$N$557,"MSD")</f>
        <v/>
      </c>
      <c r="E18">
        <f>COUNTIFS(Products!$A$2:$A$557,A18,Products!$D$2:$D$557,B18,Products!$N$2:$N$557,"Originator")</f>
        <v/>
      </c>
      <c r="F18">
        <f>COUNTIFS(Products!$A$2:$A$557,A18,Products!$D$2:$D$557,B18,Products!$N$2:$N$557,"Generic or other")</f>
        <v/>
      </c>
      <c r="G18" s="5">
        <f>IF(F18=0,"",_xlfn.MINIFS(Products!$M$2:$M$557,Products!$A$2:$A$557,A18,Products!$D$2:$D$557,B18,Products!$N$2:$N$557,"Generic or other"))</f>
        <v/>
      </c>
      <c r="H18" s="6">
        <f>IF(G18="","",G18/D18-1)</f>
        <v/>
      </c>
    </row>
    <row r="19">
      <c r="A19" t="inlineStr">
        <is>
          <t>Bahrain</t>
        </is>
      </c>
      <c r="B19" t="inlineStr">
        <is>
          <t>RALTEGRAVIR</t>
        </is>
      </c>
      <c r="C19">
        <f>COUNTIFS(Products!$A$2:$A$557,A19,Products!$D$2:$D$557,B19,Products!$N$2:$N$557,"MSD")</f>
        <v/>
      </c>
      <c r="D19" s="5">
        <f>_xlfn.MINIFS(Products!$M$2:$M$557,Products!$A$2:$A$557,A19,Products!$D$2:$D$557,B19,Products!$N$2:$N$557,"MSD")</f>
        <v/>
      </c>
      <c r="E19">
        <f>COUNTIFS(Products!$A$2:$A$557,A19,Products!$D$2:$D$557,B19,Products!$N$2:$N$557,"Originator")</f>
        <v/>
      </c>
      <c r="F19">
        <f>COUNTIFS(Products!$A$2:$A$557,A19,Products!$D$2:$D$557,B19,Products!$N$2:$N$557,"Generic or other")</f>
        <v/>
      </c>
      <c r="G19" s="5">
        <f>IF(F19=0,"",_xlfn.MINIFS(Products!$M$2:$M$557,Products!$A$2:$A$557,A19,Products!$D$2:$D$557,B19,Products!$N$2:$N$557,"Generic or other"))</f>
        <v/>
      </c>
      <c r="H19" s="6">
        <f>IF(G19="","",G19/D19-1)</f>
        <v/>
      </c>
    </row>
    <row r="20">
      <c r="A20" t="inlineStr">
        <is>
          <t>Saudi Arabia</t>
        </is>
      </c>
      <c r="B20" t="inlineStr">
        <is>
          <t>RALTEGRAVIR</t>
        </is>
      </c>
      <c r="C20">
        <f>COUNTIFS(Products!$A$2:$A$557,A20,Products!$D$2:$D$557,B20,Products!$N$2:$N$557,"MSD")</f>
        <v/>
      </c>
      <c r="D20" s="5">
        <f>_xlfn.MINIFS(Products!$M$2:$M$557,Products!$A$2:$A$557,A20,Products!$D$2:$D$557,B20,Products!$N$2:$N$557,"MSD")</f>
        <v/>
      </c>
      <c r="E20">
        <f>COUNTIFS(Products!$A$2:$A$557,A20,Products!$D$2:$D$557,B20,Products!$N$2:$N$557,"Originator")</f>
        <v/>
      </c>
      <c r="F20">
        <f>COUNTIFS(Products!$A$2:$A$557,A20,Products!$D$2:$D$557,B20,Products!$N$2:$N$557,"Generic or other")</f>
        <v/>
      </c>
      <c r="G20" s="5">
        <f>IF(F20=0,"",_xlfn.MINIFS(Products!$M$2:$M$557,Products!$A$2:$A$557,A20,Products!$D$2:$D$557,B20,Products!$N$2:$N$557,"Generic or other"))</f>
        <v/>
      </c>
      <c r="H20" s="6">
        <f>IF(G20="","",G20/D20-1)</f>
        <v/>
      </c>
    </row>
    <row r="21">
      <c r="A21" t="inlineStr">
        <is>
          <t>Bahrain</t>
        </is>
      </c>
      <c r="B21" t="inlineStr">
        <is>
          <t>RELEBACTAM</t>
        </is>
      </c>
      <c r="C21">
        <f>COUNTIFS(Products!$A$2:$A$557,A21,Products!$D$2:$D$557,B21,Products!$N$2:$N$557,"MSD")</f>
        <v/>
      </c>
      <c r="D21" s="5">
        <f>_xlfn.MINIFS(Products!$M$2:$M$557,Products!$A$2:$A$557,A21,Products!$D$2:$D$557,B21,Products!$N$2:$N$557,"MSD")</f>
        <v/>
      </c>
      <c r="E21">
        <f>COUNTIFS(Products!$A$2:$A$557,A21,Products!$D$2:$D$557,B21,Products!$N$2:$N$557,"Originator")</f>
        <v/>
      </c>
      <c r="F21">
        <f>COUNTIFS(Products!$A$2:$A$557,A21,Products!$D$2:$D$557,B21,Products!$N$2:$N$557,"Generic or other")</f>
        <v/>
      </c>
      <c r="G21" s="5">
        <f>IF(F21=0,"",_xlfn.MINIFS(Products!$M$2:$M$557,Products!$A$2:$A$557,A21,Products!$D$2:$D$557,B21,Products!$N$2:$N$557,"Generic or other"))</f>
        <v/>
      </c>
      <c r="H21" s="6">
        <f>IF(G21="","",G21/D21-1)</f>
        <v/>
      </c>
    </row>
    <row r="22">
      <c r="A22" t="inlineStr">
        <is>
          <t>Saudi Arabia</t>
        </is>
      </c>
      <c r="B22" t="inlineStr">
        <is>
          <t>RELEBACTAM</t>
        </is>
      </c>
      <c r="C22">
        <f>COUNTIFS(Products!$A$2:$A$557,A22,Products!$D$2:$D$557,B22,Products!$N$2:$N$557,"MSD")</f>
        <v/>
      </c>
      <c r="D22" s="5">
        <f>_xlfn.MINIFS(Products!$M$2:$M$557,Products!$A$2:$A$557,A22,Products!$D$2:$D$557,B22,Products!$N$2:$N$557,"MSD")</f>
        <v/>
      </c>
      <c r="E22">
        <f>COUNTIFS(Products!$A$2:$A$557,A22,Products!$D$2:$D$557,B22,Products!$N$2:$N$557,"Originator")</f>
        <v/>
      </c>
      <c r="F22">
        <f>COUNTIFS(Products!$A$2:$A$557,A22,Products!$D$2:$D$557,B22,Products!$N$2:$N$557,"Generic or other")</f>
        <v/>
      </c>
      <c r="G22" s="5">
        <f>IF(F22=0,"",_xlfn.MINIFS(Products!$M$2:$M$557,Products!$A$2:$A$557,A22,Products!$D$2:$D$557,B22,Products!$N$2:$N$557,"Generic or other"))</f>
        <v/>
      </c>
      <c r="H22" s="6">
        <f>IF(G22="","",G22/D22-1)</f>
        <v/>
      </c>
    </row>
    <row r="23">
      <c r="A23" t="inlineStr">
        <is>
          <t>Bahrain</t>
        </is>
      </c>
      <c r="B23" t="inlineStr">
        <is>
          <t>Rotavirus vaccines</t>
        </is>
      </c>
      <c r="C23">
        <f>COUNTIFS(Products!$A$2:$A$557,A23,Products!$D$2:$D$557,B23,Products!$N$2:$N$557,"MSD")</f>
        <v/>
      </c>
      <c r="D23" s="5">
        <f>_xlfn.MINIFS(Products!$M$2:$M$557,Products!$A$2:$A$557,A23,Products!$D$2:$D$557,B23,Products!$N$2:$N$557,"MSD")</f>
        <v/>
      </c>
      <c r="E23">
        <f>COUNTIFS(Products!$A$2:$A$557,A23,Products!$D$2:$D$557,B23,Products!$N$2:$N$557,"Originator")</f>
        <v/>
      </c>
      <c r="F23">
        <f>COUNTIFS(Products!$A$2:$A$557,A23,Products!$D$2:$D$557,B23,Products!$N$2:$N$557,"Generic or other")</f>
        <v/>
      </c>
      <c r="G23" s="5">
        <f>IF(F23=0,"",_xlfn.MINIFS(Products!$M$2:$M$557,Products!$A$2:$A$557,A23,Products!$D$2:$D$557,B23,Products!$N$2:$N$557,"Generic or other"))</f>
        <v/>
      </c>
      <c r="H23" s="6">
        <f>IF(G23="","",G23/D23-1)</f>
        <v/>
      </c>
    </row>
    <row r="24">
      <c r="A24" t="inlineStr">
        <is>
          <t>Saudi Arabia</t>
        </is>
      </c>
      <c r="B24" t="inlineStr">
        <is>
          <t>Rotavirus vaccines</t>
        </is>
      </c>
      <c r="C24">
        <f>COUNTIFS(Products!$A$2:$A$557,A24,Products!$D$2:$D$557,B24,Products!$N$2:$N$557,"MSD")</f>
        <v/>
      </c>
      <c r="D24" s="5">
        <f>_xlfn.MINIFS(Products!$M$2:$M$557,Products!$A$2:$A$557,A24,Products!$D$2:$D$557,B24,Products!$N$2:$N$557,"MSD")</f>
        <v/>
      </c>
      <c r="E24">
        <f>COUNTIFS(Products!$A$2:$A$557,A24,Products!$D$2:$D$557,B24,Products!$N$2:$N$557,"Originator")</f>
        <v/>
      </c>
      <c r="F24">
        <f>COUNTIFS(Products!$A$2:$A$557,A24,Products!$D$2:$D$557,B24,Products!$N$2:$N$557,"Generic or other")</f>
        <v/>
      </c>
      <c r="G24" s="5">
        <f>IF(F24=0,"",_xlfn.MINIFS(Products!$M$2:$M$557,Products!$A$2:$A$557,A24,Products!$D$2:$D$557,B24,Products!$N$2:$N$557,"Generic or other"))</f>
        <v/>
      </c>
      <c r="H24" s="6">
        <f>IF(G24="","",G24/D24-1)</f>
        <v/>
      </c>
    </row>
    <row r="25">
      <c r="A25" t="inlineStr">
        <is>
          <t>Bahrain</t>
        </is>
      </c>
      <c r="B25" t="inlineStr">
        <is>
          <t>SITAGLIPTIN</t>
        </is>
      </c>
      <c r="C25">
        <f>COUNTIFS(Products!$A$2:$A$557,A25,Products!$D$2:$D$557,B25,Products!$N$2:$N$557,"MSD")</f>
        <v/>
      </c>
      <c r="D25" s="5">
        <f>_xlfn.MINIFS(Products!$M$2:$M$557,Products!$A$2:$A$557,A25,Products!$D$2:$D$557,B25,Products!$N$2:$N$557,"MSD")</f>
        <v/>
      </c>
      <c r="E25">
        <f>COUNTIFS(Products!$A$2:$A$557,A25,Products!$D$2:$D$557,B25,Products!$N$2:$N$557,"Originator")</f>
        <v/>
      </c>
      <c r="F25">
        <f>COUNTIFS(Products!$A$2:$A$557,A25,Products!$D$2:$D$557,B25,Products!$N$2:$N$557,"Generic or other")</f>
        <v/>
      </c>
      <c r="G25" s="5">
        <f>IF(F25=0,"",_xlfn.MINIFS(Products!$M$2:$M$557,Products!$A$2:$A$557,A25,Products!$D$2:$D$557,B25,Products!$N$2:$N$557,"Generic or other"))</f>
        <v/>
      </c>
      <c r="H25" s="6">
        <f>IF(G25="","",G25/D25-1)</f>
        <v/>
      </c>
    </row>
    <row r="26">
      <c r="A26" t="inlineStr">
        <is>
          <t>Saudi Arabia</t>
        </is>
      </c>
      <c r="B26" t="inlineStr">
        <is>
          <t>SITAGLIPTIN</t>
        </is>
      </c>
      <c r="C26">
        <f>COUNTIFS(Products!$A$2:$A$557,A26,Products!$D$2:$D$557,B26,Products!$N$2:$N$557,"MSD")</f>
        <v/>
      </c>
      <c r="D26" s="5">
        <f>_xlfn.MINIFS(Products!$M$2:$M$557,Products!$A$2:$A$557,A26,Products!$D$2:$D$557,B26,Products!$N$2:$N$557,"MSD")</f>
        <v/>
      </c>
      <c r="E26">
        <f>COUNTIFS(Products!$A$2:$A$557,A26,Products!$D$2:$D$557,B26,Products!$N$2:$N$557,"Originator")</f>
        <v/>
      </c>
      <c r="F26">
        <f>COUNTIFS(Products!$A$2:$A$557,A26,Products!$D$2:$D$557,B26,Products!$N$2:$N$557,"Generic or other")</f>
        <v/>
      </c>
      <c r="G26" s="5">
        <f>IF(F26=0,"",_xlfn.MINIFS(Products!$M$2:$M$557,Products!$A$2:$A$557,A26,Products!$D$2:$D$557,B26,Products!$N$2:$N$557,"Generic or other"))</f>
        <v/>
      </c>
      <c r="H26" s="6">
        <f>IF(G26="","",G26/D26-1)</f>
        <v/>
      </c>
    </row>
    <row r="27">
      <c r="A27" t="inlineStr">
        <is>
          <t>Bahrain</t>
        </is>
      </c>
      <c r="B27" t="inlineStr">
        <is>
          <t>SOTATERCEPT</t>
        </is>
      </c>
      <c r="C27">
        <f>COUNTIFS(Products!$A$2:$A$557,A27,Products!$D$2:$D$557,B27,Products!$N$2:$N$557,"MSD")</f>
        <v/>
      </c>
      <c r="D27" s="5">
        <f>_xlfn.MINIFS(Products!$M$2:$M$557,Products!$A$2:$A$557,A27,Products!$D$2:$D$557,B27,Products!$N$2:$N$557,"MSD")</f>
        <v/>
      </c>
      <c r="E27">
        <f>COUNTIFS(Products!$A$2:$A$557,A27,Products!$D$2:$D$557,B27,Products!$N$2:$N$557,"Originator")</f>
        <v/>
      </c>
      <c r="F27">
        <f>COUNTIFS(Products!$A$2:$A$557,A27,Products!$D$2:$D$557,B27,Products!$N$2:$N$557,"Generic or other")</f>
        <v/>
      </c>
      <c r="G27" s="5">
        <f>IF(F27=0,"",_xlfn.MINIFS(Products!$M$2:$M$557,Products!$A$2:$A$557,A27,Products!$D$2:$D$557,B27,Products!$N$2:$N$557,"Generic or other"))</f>
        <v/>
      </c>
      <c r="H27" s="6">
        <f>IF(G27="","",G27/D27-1)</f>
        <v/>
      </c>
    </row>
    <row r="28">
      <c r="A28" t="inlineStr">
        <is>
          <t>Saudi Arabia</t>
        </is>
      </c>
      <c r="B28" t="inlineStr">
        <is>
          <t>SOTATERCEPT</t>
        </is>
      </c>
      <c r="C28">
        <f>COUNTIFS(Products!$A$2:$A$557,A28,Products!$D$2:$D$557,B28,Products!$N$2:$N$557,"MSD")</f>
        <v/>
      </c>
      <c r="D28" s="5">
        <f>_xlfn.MINIFS(Products!$M$2:$M$557,Products!$A$2:$A$557,A28,Products!$D$2:$D$557,B28,Products!$N$2:$N$557,"MSD")</f>
        <v/>
      </c>
      <c r="E28">
        <f>COUNTIFS(Products!$A$2:$A$557,A28,Products!$D$2:$D$557,B28,Products!$N$2:$N$557,"Originator")</f>
        <v/>
      </c>
      <c r="F28">
        <f>COUNTIFS(Products!$A$2:$A$557,A28,Products!$D$2:$D$557,B28,Products!$N$2:$N$557,"Generic or other")</f>
        <v/>
      </c>
      <c r="G28" s="5">
        <f>IF(F28=0,"",_xlfn.MINIFS(Products!$M$2:$M$557,Products!$A$2:$A$557,A28,Products!$D$2:$D$557,B28,Products!$N$2:$N$557,"Generic or other"))</f>
        <v/>
      </c>
      <c r="H28" s="6">
        <f>IF(G28="","",G28/D28-1)</f>
        <v/>
      </c>
    </row>
    <row r="29">
      <c r="A29" t="inlineStr">
        <is>
          <t>Bahrain</t>
        </is>
      </c>
      <c r="B29" t="inlineStr">
        <is>
          <t>SUGAMMADEX</t>
        </is>
      </c>
      <c r="C29">
        <f>COUNTIFS(Products!$A$2:$A$557,A29,Products!$D$2:$D$557,B29,Products!$N$2:$N$557,"MSD")</f>
        <v/>
      </c>
      <c r="D29" s="5">
        <f>_xlfn.MINIFS(Products!$M$2:$M$557,Products!$A$2:$A$557,A29,Products!$D$2:$D$557,B29,Products!$N$2:$N$557,"MSD")</f>
        <v/>
      </c>
      <c r="E29">
        <f>COUNTIFS(Products!$A$2:$A$557,A29,Products!$D$2:$D$557,B29,Products!$N$2:$N$557,"Originator")</f>
        <v/>
      </c>
      <c r="F29">
        <f>COUNTIFS(Products!$A$2:$A$557,A29,Products!$D$2:$D$557,B29,Products!$N$2:$N$557,"Generic or other")</f>
        <v/>
      </c>
      <c r="G29" s="5">
        <f>IF(F29=0,"",_xlfn.MINIFS(Products!$M$2:$M$557,Products!$A$2:$A$557,A29,Products!$D$2:$D$557,B29,Products!$N$2:$N$557,"Generic or other"))</f>
        <v/>
      </c>
      <c r="H29" s="6">
        <f>IF(G29="","",G29/D29-1)</f>
        <v/>
      </c>
    </row>
    <row r="30">
      <c r="A30" t="inlineStr">
        <is>
          <t>Saudi Arabia</t>
        </is>
      </c>
      <c r="B30" t="inlineStr">
        <is>
          <t>SUGAMMADEX</t>
        </is>
      </c>
      <c r="C30">
        <f>COUNTIFS(Products!$A$2:$A$557,A30,Products!$D$2:$D$557,B30,Products!$N$2:$N$557,"MSD")</f>
        <v/>
      </c>
      <c r="D30" s="5">
        <f>_xlfn.MINIFS(Products!$M$2:$M$557,Products!$A$2:$A$557,A30,Products!$D$2:$D$557,B30,Products!$N$2:$N$557,"MSD")</f>
        <v/>
      </c>
      <c r="E30">
        <f>COUNTIFS(Products!$A$2:$A$557,A30,Products!$D$2:$D$557,B30,Products!$N$2:$N$557,"Originator")</f>
        <v/>
      </c>
      <c r="F30">
        <f>COUNTIFS(Products!$A$2:$A$557,A30,Products!$D$2:$D$557,B30,Products!$N$2:$N$557,"Generic or other")</f>
        <v/>
      </c>
      <c r="G30" s="5">
        <f>IF(F30=0,"",_xlfn.MINIFS(Products!$M$2:$M$557,Products!$A$2:$A$557,A30,Products!$D$2:$D$557,B30,Products!$N$2:$N$557,"Generic or other"))</f>
        <v/>
      </c>
      <c r="H30" s="6">
        <f>IF(G30="","",G30/D30-1)</f>
        <v/>
      </c>
    </row>
    <row r="31">
      <c r="A31" t="inlineStr">
        <is>
          <t>Bahrain</t>
        </is>
      </c>
      <c r="B31" t="inlineStr">
        <is>
          <t>Varicella and zoster vaccines</t>
        </is>
      </c>
      <c r="C31">
        <f>COUNTIFS(Products!$A$2:$A$557,A31,Products!$D$2:$D$557,B31,Products!$N$2:$N$557,"MSD")</f>
        <v/>
      </c>
      <c r="D31" s="5">
        <f>_xlfn.MINIFS(Products!$M$2:$M$557,Products!$A$2:$A$557,A31,Products!$D$2:$D$557,B31,Products!$N$2:$N$557,"MSD")</f>
        <v/>
      </c>
      <c r="E31">
        <f>COUNTIFS(Products!$A$2:$A$557,A31,Products!$D$2:$D$557,B31,Products!$N$2:$N$557,"Originator")</f>
        <v/>
      </c>
      <c r="F31">
        <f>COUNTIFS(Products!$A$2:$A$557,A31,Products!$D$2:$D$557,B31,Products!$N$2:$N$557,"Generic or other")</f>
        <v/>
      </c>
      <c r="G31" s="5">
        <f>IF(F31=0,"",_xlfn.MINIFS(Products!$M$2:$M$557,Products!$A$2:$A$557,A31,Products!$D$2:$D$557,B31,Products!$N$2:$N$557,"Generic or other"))</f>
        <v/>
      </c>
      <c r="H31" s="6">
        <f>IF(G31="","",G31/D31-1)</f>
        <v/>
      </c>
    </row>
    <row r="32">
      <c r="A32" t="inlineStr">
        <is>
          <t>Saudi Arabia</t>
        </is>
      </c>
      <c r="B32" t="inlineStr">
        <is>
          <t>Varicella and zoster vaccines</t>
        </is>
      </c>
      <c r="C32">
        <f>COUNTIFS(Products!$A$2:$A$557,A32,Products!$D$2:$D$557,B32,Products!$N$2:$N$557,"MSD")</f>
        <v/>
      </c>
      <c r="D32" s="5">
        <f>_xlfn.MINIFS(Products!$M$2:$M$557,Products!$A$2:$A$557,A32,Products!$D$2:$D$557,B32,Products!$N$2:$N$557,"MSD")</f>
        <v/>
      </c>
      <c r="E32">
        <f>COUNTIFS(Products!$A$2:$A$557,A32,Products!$D$2:$D$557,B32,Products!$N$2:$N$557,"Originator")</f>
        <v/>
      </c>
      <c r="F32">
        <f>COUNTIFS(Products!$A$2:$A$557,A32,Products!$D$2:$D$557,B32,Products!$N$2:$N$557,"Generic or other")</f>
        <v/>
      </c>
      <c r="G32" s="5">
        <f>IF(F32=0,"",_xlfn.MINIFS(Products!$M$2:$M$557,Products!$A$2:$A$557,A32,Products!$D$2:$D$557,B32,Products!$N$2:$N$557,"Generic or other"))</f>
        <v/>
      </c>
      <c r="H32" s="6">
        <f>IF(G32="","",G32/D32-1)</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14" customWidth="1" min="1" max="1"/>
    <col width="16" customWidth="1" min="2" max="2"/>
    <col width="8" customWidth="1" min="3" max="3"/>
    <col width="40" customWidth="1" min="4" max="4"/>
    <col width="12" customWidth="1" min="5" max="5"/>
    <col width="32" customWidth="1" min="6" max="6"/>
    <col width="12" customWidth="1" min="7" max="7"/>
    <col width="10" customWidth="1" min="8" max="8"/>
    <col width="60" customWidth="1" min="9" max="9"/>
  </cols>
  <sheetData>
    <row r="1">
      <c r="A1" s="4" t="inlineStr">
        <is>
          <t>Brand</t>
        </is>
      </c>
      <c r="B1" s="4" t="inlineStr">
        <is>
          <t>Strength</t>
        </is>
      </c>
      <c r="C1" s="4" t="inlineStr">
        <is>
          <t>Units per pack</t>
        </is>
      </c>
      <c r="D1" s="4" t="inlineStr">
        <is>
          <t>Saudi product</t>
        </is>
      </c>
      <c r="E1" s="4" t="inlineStr">
        <is>
          <t>Saudi per unit USD</t>
        </is>
      </c>
      <c r="F1" s="4" t="inlineStr">
        <is>
          <t>Bahrain product</t>
        </is>
      </c>
      <c r="G1" s="4" t="inlineStr">
        <is>
          <t>Bahrain per unit USD</t>
        </is>
      </c>
      <c r="H1" s="4" t="inlineStr">
        <is>
          <t>Saudi vs Bahrain</t>
        </is>
      </c>
      <c r="I1" s="4" t="inlineStr">
        <is>
          <t>Note</t>
        </is>
      </c>
    </row>
    <row r="2">
      <c r="A2" t="inlineStr">
        <is>
          <t>WELIREG</t>
        </is>
      </c>
      <c r="B2" t="inlineStr">
        <is>
          <t>40</t>
        </is>
      </c>
      <c r="C2" t="n">
        <v>90</v>
      </c>
      <c r="D2" t="inlineStr">
        <is>
          <t>Welireg</t>
        </is>
      </c>
      <c r="E2" s="5">
        <f>Products!M307</f>
        <v/>
      </c>
      <c r="F2" t="inlineStr">
        <is>
          <t>WELIREG 90</t>
        </is>
      </c>
      <c r="G2" s="5">
        <f>Products!M426</f>
        <v/>
      </c>
      <c r="H2" s="7">
        <f>E2/G2-1</f>
        <v/>
      </c>
      <c r="I2" t="inlineStr"/>
    </row>
    <row r="3">
      <c r="A3" t="inlineStr">
        <is>
          <t>PIFELTRO</t>
        </is>
      </c>
      <c r="B3" t="inlineStr">
        <is>
          <t>100</t>
        </is>
      </c>
      <c r="C3" t="n">
        <v>30</v>
      </c>
      <c r="D3" t="inlineStr">
        <is>
          <t>Pifeltro</t>
        </is>
      </c>
      <c r="E3" s="5">
        <f>Products!M272</f>
        <v/>
      </c>
      <c r="F3" t="inlineStr">
        <is>
          <t>PIFELTRO 30</t>
        </is>
      </c>
      <c r="G3" s="5">
        <f>Products!M408</f>
        <v/>
      </c>
      <c r="H3" s="7">
        <f>E3/G3-1</f>
        <v/>
      </c>
      <c r="I3" t="inlineStr"/>
    </row>
    <row r="4">
      <c r="A4" t="inlineStr">
        <is>
          <t>GARDASIL 9</t>
        </is>
      </c>
      <c r="B4" t="inlineStr">
        <is>
          <t>30,40,60,40,20,20,20,20,20</t>
        </is>
      </c>
      <c r="C4" t="n">
        <v>1</v>
      </c>
      <c r="D4" t="inlineStr">
        <is>
          <t>Gardasil 9</t>
        </is>
      </c>
      <c r="E4" s="5">
        <f>Products!M301</f>
        <v/>
      </c>
      <c r="F4" t="inlineStr">
        <is>
          <t>GARDASIL 9 0.5ML</t>
        </is>
      </c>
      <c r="G4" s="5">
        <f>Products!M376</f>
        <v/>
      </c>
      <c r="H4" s="7">
        <f>E4/G4-1</f>
        <v/>
      </c>
      <c r="I4" t="inlineStr"/>
    </row>
    <row r="5">
      <c r="A5" t="inlineStr">
        <is>
          <t>PREVYMIS</t>
        </is>
      </c>
      <c r="B5" t="inlineStr">
        <is>
          <t>240</t>
        </is>
      </c>
      <c r="C5" t="n">
        <v>28</v>
      </c>
      <c r="D5" t="inlineStr">
        <is>
          <t>PREVYMIS</t>
        </is>
      </c>
      <c r="E5" s="5">
        <f>Products!M278</f>
        <v/>
      </c>
      <c r="F5" t="inlineStr">
        <is>
          <t>PREVYMIS 28</t>
        </is>
      </c>
      <c r="G5" s="5">
        <f>Products!M410</f>
        <v/>
      </c>
      <c r="H5" s="7">
        <f>E5/G5-1</f>
        <v/>
      </c>
      <c r="I5" t="inlineStr"/>
    </row>
    <row r="6">
      <c r="A6" t="inlineStr">
        <is>
          <t>PREVYMIS</t>
        </is>
      </c>
      <c r="B6" t="inlineStr">
        <is>
          <t>480</t>
        </is>
      </c>
      <c r="C6" t="n">
        <v>1</v>
      </c>
      <c r="D6" t="inlineStr">
        <is>
          <t>PREVYMIS</t>
        </is>
      </c>
      <c r="E6" s="5">
        <f>Products!M280</f>
        <v/>
      </c>
      <c r="F6" t="inlineStr">
        <is>
          <t>PREVYMIS 24 ML</t>
        </is>
      </c>
      <c r="G6" s="5">
        <f>Products!M470</f>
        <v/>
      </c>
      <c r="H6" s="7">
        <f>E6/G6-1</f>
        <v/>
      </c>
      <c r="I6" t="inlineStr"/>
    </row>
    <row r="7">
      <c r="A7" t="inlineStr">
        <is>
          <t>PREVYMIS</t>
        </is>
      </c>
      <c r="B7" t="inlineStr">
        <is>
          <t>480</t>
        </is>
      </c>
      <c r="C7" t="n">
        <v>28</v>
      </c>
      <c r="D7" t="inlineStr">
        <is>
          <t>PREVYMIS</t>
        </is>
      </c>
      <c r="E7" s="5">
        <f>Products!M281</f>
        <v/>
      </c>
      <c r="F7" t="inlineStr">
        <is>
          <t>PREVYMIS 28</t>
        </is>
      </c>
      <c r="G7" s="5">
        <f>Products!M464</f>
        <v/>
      </c>
      <c r="H7" s="7">
        <f>E7/G7-1</f>
        <v/>
      </c>
      <c r="I7" t="inlineStr"/>
    </row>
    <row r="8">
      <c r="A8" t="inlineStr">
        <is>
          <t>M-M-R II</t>
        </is>
      </c>
      <c r="B8" t="inlineStr">
        <is>
          <t>1000,12.5,1000</t>
        </is>
      </c>
      <c r="C8" t="n">
        <v>1</v>
      </c>
      <c r="D8" t="inlineStr">
        <is>
          <t>M.M.R II 0.5ML VACCINE+ 0.7ML DILUENT</t>
        </is>
      </c>
      <c r="E8" s="5">
        <f>Products!M294</f>
        <v/>
      </c>
      <c r="F8" t="inlineStr">
        <is>
          <t>M-M-R II VACCINE 10 +10</t>
        </is>
      </c>
      <c r="G8" s="5">
        <f>Products!M342</f>
        <v/>
      </c>
      <c r="H8" s="7">
        <f>E8/G8-1</f>
        <v/>
      </c>
      <c r="I8" t="inlineStr"/>
    </row>
    <row r="9">
      <c r="A9" t="inlineStr">
        <is>
          <t>KEYTRUDA</t>
        </is>
      </c>
      <c r="B9" t="inlineStr">
        <is>
          <t>25</t>
        </is>
      </c>
      <c r="C9" t="n">
        <v>1</v>
      </c>
      <c r="D9" t="inlineStr">
        <is>
          <t>KEYTRUDA 25 mg/ml Concentrate For Solution For Infusion</t>
        </is>
      </c>
      <c r="E9" s="5">
        <f>Products!M310</f>
        <v/>
      </c>
      <c r="F9" t="inlineStr">
        <is>
          <t>KEYTRUDA 4ML</t>
        </is>
      </c>
      <c r="G9" s="5">
        <f>Products!M374</f>
        <v/>
      </c>
      <c r="H9" s="7">
        <f>E9/G9-1</f>
        <v/>
      </c>
      <c r="I9" t="inlineStr"/>
    </row>
    <row r="10">
      <c r="A10" t="inlineStr">
        <is>
          <t>CAPVAXIVE</t>
        </is>
      </c>
      <c r="B10" t="inlineStr">
        <is>
          <t>84</t>
        </is>
      </c>
      <c r="C10" t="n">
        <v>1</v>
      </c>
      <c r="D10" t="inlineStr">
        <is>
          <t>Capvaxive</t>
        </is>
      </c>
      <c r="E10" s="5">
        <f>Products!M290</f>
        <v/>
      </c>
      <c r="F10" t="inlineStr">
        <is>
          <t>CAPVAXIVE 0.5ML</t>
        </is>
      </c>
      <c r="G10" s="5">
        <f>Products!M526</f>
        <v/>
      </c>
      <c r="H10" s="7">
        <f>E10/G10-1</f>
        <v/>
      </c>
      <c r="I10" t="inlineStr"/>
    </row>
    <row r="11">
      <c r="A11" t="inlineStr">
        <is>
          <t>PNEUMOVAX 23</t>
        </is>
      </c>
      <c r="B11" t="inlineStr">
        <is>
          <t>50</t>
        </is>
      </c>
      <c r="C11" t="n">
        <v>1</v>
      </c>
      <c r="D11" t="inlineStr">
        <is>
          <t>Pneumovax 23 Pneumococcal Vaccine Polyvalent</t>
        </is>
      </c>
      <c r="E11" s="5">
        <f>Products!M284</f>
        <v/>
      </c>
      <c r="F11" t="inlineStr">
        <is>
          <t>PNEUMOVAX 23 1 X 0.5ML</t>
        </is>
      </c>
      <c r="G11" s="5">
        <f>Products!M407</f>
        <v/>
      </c>
      <c r="H11" s="7">
        <f>E11/G11-1</f>
        <v/>
      </c>
      <c r="I11" t="inlineStr"/>
    </row>
    <row r="12">
      <c r="A12" t="inlineStr">
        <is>
          <t>VAXNEUVANCE</t>
        </is>
      </c>
      <c r="B12" t="inlineStr">
        <is>
          <t>64</t>
        </is>
      </c>
      <c r="C12" t="n">
        <v>1</v>
      </c>
      <c r="D12" t="inlineStr">
        <is>
          <t>Vaxneuvance</t>
        </is>
      </c>
      <c r="E12" s="5">
        <f>Products!M287</f>
        <v/>
      </c>
      <c r="F12" t="inlineStr">
        <is>
          <t>VAXNEUVANCE 1 (0.5ML) + 2 NEEDLES</t>
        </is>
      </c>
      <c r="G12" s="5">
        <f>Products!M415</f>
        <v/>
      </c>
      <c r="H12" s="7">
        <f>E12/G12-1</f>
        <v/>
      </c>
      <c r="I12" t="inlineStr"/>
    </row>
    <row r="13">
      <c r="A13" t="inlineStr">
        <is>
          <t>RECARBRIO</t>
        </is>
      </c>
      <c r="B13" t="inlineStr">
        <is>
          <t>500,500,250</t>
        </is>
      </c>
      <c r="C13" t="n">
        <v>25</v>
      </c>
      <c r="D13" t="inlineStr">
        <is>
          <t>Recarbrio</t>
        </is>
      </c>
      <c r="E13" s="5">
        <f>Products!M246</f>
        <v/>
      </c>
      <c r="F13" t="inlineStr">
        <is>
          <t>RECARBRIO 25 X 20ML</t>
        </is>
      </c>
      <c r="G13" s="5">
        <f>Products!M416</f>
        <v/>
      </c>
      <c r="H13" s="7">
        <f>E13/G13-1</f>
        <v/>
      </c>
      <c r="I13" t="inlineStr"/>
    </row>
    <row r="14">
      <c r="A14" t="inlineStr">
        <is>
          <t>ROTATEQ</t>
        </is>
      </c>
      <c r="B14" t="inlineStr">
        <is>
          <t>nlt2.2*106,nlt2.8*106,nlt2.2*106,nlt2.0*106,nlt2.3*106</t>
        </is>
      </c>
      <c r="C14" t="n">
        <v>1</v>
      </c>
      <c r="D14" t="inlineStr">
        <is>
          <t>ROTATEQ ORAL VACCINE</t>
        </is>
      </c>
      <c r="E14" s="5">
        <f>Products!M295</f>
        <v/>
      </c>
      <c r="F14" t="inlineStr">
        <is>
          <t>ROTATEQ 2ML</t>
        </is>
      </c>
      <c r="G14" s="5">
        <f>Products!M343</f>
        <v/>
      </c>
      <c r="H14" s="7">
        <f>E14/G14-1</f>
        <v/>
      </c>
      <c r="I14" t="inlineStr"/>
    </row>
    <row r="15">
      <c r="A15" t="inlineStr">
        <is>
          <t>JANUMET</t>
        </is>
      </c>
      <c r="B15" t="inlineStr">
        <is>
          <t>1000,50</t>
        </is>
      </c>
      <c r="C15" t="n">
        <v>56</v>
      </c>
      <c r="D15" t="inlineStr">
        <is>
          <t>JANUMET</t>
        </is>
      </c>
      <c r="E15" s="5">
        <f>Products!M63</f>
        <v/>
      </c>
      <c r="F15" t="inlineStr">
        <is>
          <t>JANUMET 56</t>
        </is>
      </c>
      <c r="G15" s="5">
        <f>Products!M348</f>
        <v/>
      </c>
      <c r="H15" s="7">
        <f>E15/G15-1</f>
        <v/>
      </c>
      <c r="I15" t="inlineStr"/>
    </row>
    <row r="16">
      <c r="A16" t="inlineStr">
        <is>
          <t>JANUMET XR</t>
        </is>
      </c>
      <c r="B16" t="inlineStr">
        <is>
          <t>1000,100</t>
        </is>
      </c>
      <c r="C16" t="n">
        <v>28</v>
      </c>
      <c r="D16" t="inlineStr">
        <is>
          <t>JANUMET XR</t>
        </is>
      </c>
      <c r="E16" s="5">
        <f>Products!M69</f>
        <v/>
      </c>
      <c r="F16" t="inlineStr">
        <is>
          <t>JANUMET XR 28</t>
        </is>
      </c>
      <c r="G16" s="5">
        <f>Products!M363</f>
        <v/>
      </c>
      <c r="H16" s="7">
        <f>E16/G16-1</f>
        <v/>
      </c>
      <c r="I16" t="inlineStr"/>
    </row>
    <row r="17">
      <c r="A17" t="inlineStr">
        <is>
          <t>JANUMET XR</t>
        </is>
      </c>
      <c r="B17" t="inlineStr">
        <is>
          <t>1000,50</t>
        </is>
      </c>
      <c r="C17" t="n">
        <v>56</v>
      </c>
      <c r="D17" t="inlineStr">
        <is>
          <t>JANUMET XR</t>
        </is>
      </c>
      <c r="E17" s="5">
        <f>Products!M68</f>
        <v/>
      </c>
      <c r="F17" t="inlineStr">
        <is>
          <t>JANUMET XR 56</t>
        </is>
      </c>
      <c r="G17" s="5">
        <f>Products!M362</f>
        <v/>
      </c>
      <c r="H17" s="7">
        <f>E17/G17-1</f>
        <v/>
      </c>
      <c r="I17" t="inlineStr"/>
    </row>
    <row r="18">
      <c r="A18" t="inlineStr">
        <is>
          <t>JANUMET XR</t>
        </is>
      </c>
      <c r="B18" t="inlineStr">
        <is>
          <t>500,50</t>
        </is>
      </c>
      <c r="C18" t="n">
        <v>56</v>
      </c>
      <c r="D18" t="inlineStr">
        <is>
          <t>JANUMET XR</t>
        </is>
      </c>
      <c r="E18" s="5">
        <f>Products!M67</f>
        <v/>
      </c>
      <c r="F18" t="inlineStr">
        <is>
          <t>JANUMET XR 56</t>
        </is>
      </c>
      <c r="G18" s="5">
        <f>Products!M361</f>
        <v/>
      </c>
      <c r="H18" s="7">
        <f>E18/G18-1</f>
        <v/>
      </c>
      <c r="I18" t="inlineStr"/>
    </row>
    <row r="19">
      <c r="A19" t="inlineStr">
        <is>
          <t>JANUVIA</t>
        </is>
      </c>
      <c r="B19" t="inlineStr">
        <is>
          <t>100</t>
        </is>
      </c>
      <c r="C19" t="n">
        <v>28</v>
      </c>
      <c r="D19" t="inlineStr">
        <is>
          <t>JANUVIA 100MG F.C. TABLETS</t>
        </is>
      </c>
      <c r="E19" s="5">
        <f>Products!M158</f>
        <v/>
      </c>
      <c r="F19" t="inlineStr">
        <is>
          <t>JANUVIA 28</t>
        </is>
      </c>
      <c r="G19" s="5">
        <f>Products!M346</f>
        <v/>
      </c>
      <c r="H19" s="7">
        <f>E19/G19-1</f>
        <v/>
      </c>
      <c r="I19" t="inlineStr"/>
    </row>
    <row r="20">
      <c r="A20" t="inlineStr">
        <is>
          <t>JANUVIA</t>
        </is>
      </c>
      <c r="B20" t="inlineStr">
        <is>
          <t>25</t>
        </is>
      </c>
      <c r="C20" t="n">
        <v>28</v>
      </c>
      <c r="D20" t="inlineStr">
        <is>
          <t>JANUVIA 25 mg</t>
        </is>
      </c>
      <c r="E20" s="5">
        <f>Products!M117</f>
        <v/>
      </c>
      <c r="F20" t="inlineStr">
        <is>
          <t>JANUVIA 28</t>
        </is>
      </c>
      <c r="G20" s="5">
        <f>Products!M344</f>
        <v/>
      </c>
      <c r="H20" s="7">
        <f>E20/G20-1</f>
        <v/>
      </c>
      <c r="I20" t="inlineStr"/>
    </row>
    <row r="21">
      <c r="A21" t="inlineStr">
        <is>
          <t>JANUVIA</t>
        </is>
      </c>
      <c r="B21" t="inlineStr">
        <is>
          <t>50</t>
        </is>
      </c>
      <c r="C21" t="n">
        <v>28</v>
      </c>
      <c r="D21" t="inlineStr">
        <is>
          <t>JANUVIA 50 mg</t>
        </is>
      </c>
      <c r="E21" s="5">
        <f>Products!M137</f>
        <v/>
      </c>
      <c r="F21" t="inlineStr">
        <is>
          <t>JANUVIA 28</t>
        </is>
      </c>
      <c r="G21" s="5">
        <f>Products!M345</f>
        <v/>
      </c>
      <c r="H21" s="7">
        <f>E21/G21-1</f>
        <v/>
      </c>
      <c r="I21" t="inlineStr"/>
    </row>
    <row r="22">
      <c r="A22" t="inlineStr">
        <is>
          <t>WINREVAIR</t>
        </is>
      </c>
      <c r="B22" t="inlineStr">
        <is>
          <t>45</t>
        </is>
      </c>
      <c r="C22" t="n">
        <v>1</v>
      </c>
      <c r="D22" t="inlineStr">
        <is>
          <t>Winrevair</t>
        </is>
      </c>
      <c r="E22" s="5">
        <f>Products!M237</f>
        <v/>
      </c>
      <c r="F22" t="inlineStr">
        <is>
          <t>WINREVAIR 1 + 1 + 1 + 1 + 1 + 4</t>
        </is>
      </c>
      <c r="G22" s="5">
        <f>Products!M478</f>
        <v/>
      </c>
      <c r="H22" s="7">
        <f>E22/G22-1</f>
        <v/>
      </c>
      <c r="I22" t="inlineStr"/>
    </row>
    <row r="23">
      <c r="A23" t="inlineStr">
        <is>
          <t>WINREVAIR</t>
        </is>
      </c>
      <c r="B23" t="inlineStr">
        <is>
          <t>45</t>
        </is>
      </c>
      <c r="C23" t="n">
        <v>2</v>
      </c>
      <c r="D23" t="inlineStr">
        <is>
          <t>Winrevair</t>
        </is>
      </c>
      <c r="E23" s="5">
        <f>Products!M238</f>
        <v/>
      </c>
      <c r="F23" t="inlineStr">
        <is>
          <t>WINREVAIR 2 + 2 + 2 + 1 + 1 + 8</t>
        </is>
      </c>
      <c r="G23" s="5">
        <f>Products!M479</f>
        <v/>
      </c>
      <c r="H23" s="7">
        <f>E23/G23-1</f>
        <v/>
      </c>
      <c r="I23" t="inlineStr"/>
    </row>
    <row r="24">
      <c r="A24" t="inlineStr">
        <is>
          <t>WINREVAIR</t>
        </is>
      </c>
      <c r="B24" t="inlineStr">
        <is>
          <t>60</t>
        </is>
      </c>
      <c r="C24" t="n">
        <v>1</v>
      </c>
      <c r="D24" t="inlineStr">
        <is>
          <t>Winrevair</t>
        </is>
      </c>
      <c r="E24" s="5">
        <f>Products!M240</f>
        <v/>
      </c>
      <c r="F24" t="inlineStr">
        <is>
          <t>WINREVAIR 1 + 1 + 1 + 1 + 1 + 4</t>
        </is>
      </c>
      <c r="G24" s="5">
        <f>Products!M480</f>
        <v/>
      </c>
      <c r="H24" s="7">
        <f>E24/G24-1</f>
        <v/>
      </c>
      <c r="I24" t="inlineStr"/>
    </row>
    <row r="25">
      <c r="A25" t="inlineStr">
        <is>
          <t>WINREVAIR</t>
        </is>
      </c>
      <c r="B25" t="inlineStr">
        <is>
          <t>60</t>
        </is>
      </c>
      <c r="C25" t="n">
        <v>2</v>
      </c>
      <c r="D25" t="inlineStr">
        <is>
          <t>Winrevair</t>
        </is>
      </c>
      <c r="E25" s="5">
        <f>Products!M239</f>
        <v/>
      </c>
      <c r="F25" t="inlineStr">
        <is>
          <t>WINREVAIR 2 + 2 + 2 + 1 + 1 + 8</t>
        </is>
      </c>
      <c r="G25" s="5">
        <f>Products!M481</f>
        <v/>
      </c>
      <c r="H25" s="7">
        <f>E25/G25-1</f>
        <v/>
      </c>
      <c r="I25" t="inlineStr"/>
    </row>
    <row r="26">
      <c r="A26" t="inlineStr">
        <is>
          <t>BRIDION</t>
        </is>
      </c>
      <c r="B26" t="inlineStr">
        <is>
          <t>100</t>
        </is>
      </c>
      <c r="C26" t="n">
        <v>10</v>
      </c>
      <c r="D26" t="inlineStr">
        <is>
          <t>BRIDION 100 mg/ml Solution for Injection; BRIDION 100 MG/ML SOLUTION FOR INJECTION</t>
        </is>
      </c>
      <c r="E26" s="5" t="n"/>
      <c r="F26" t="inlineStr">
        <is>
          <t>BRIDION 10 X 2ML</t>
        </is>
      </c>
      <c r="G26" s="5" t="n"/>
      <c r="I26" t="inlineStr">
        <is>
          <t>not compared: 2 Saudi and 1 Bahrain packs agree on every recorded field</t>
        </is>
      </c>
    </row>
    <row r="27">
      <c r="A27" t="inlineStr">
        <is>
          <t>VARIVAX</t>
        </is>
      </c>
      <c r="B27" t="inlineStr">
        <is>
          <t>1350</t>
        </is>
      </c>
      <c r="C27" t="n">
        <v>1</v>
      </c>
      <c r="D27" t="inlineStr">
        <is>
          <t>VARIVAX 1350 PFU VIAL</t>
        </is>
      </c>
      <c r="E27" s="5">
        <f>Products!M297</f>
        <v/>
      </c>
      <c r="F27" t="inlineStr">
        <is>
          <t>VARIVAX 1 + 1</t>
        </is>
      </c>
      <c r="G27" s="5">
        <f>Products!M411</f>
        <v/>
      </c>
      <c r="H27" s="7">
        <f>E27/G27-1</f>
        <v/>
      </c>
      <c r="I27" t="inlineStr"/>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9"/>
  <sheetViews>
    <sheetView workbookViewId="0">
      <selection activeCell="A1" sqref="A1"/>
    </sheetView>
  </sheetViews>
  <sheetFormatPr baseColWidth="8" defaultRowHeight="15"/>
  <cols>
    <col width="12" customWidth="1" min="1" max="1"/>
    <col width="30" customWidth="1" min="2" max="2"/>
    <col width="12" customWidth="1" min="3" max="3"/>
    <col width="36" customWidth="1" min="4" max="4"/>
    <col width="12" customWidth="1" min="5" max="5"/>
    <col width="9" customWidth="1" min="6" max="6"/>
    <col width="28" customWidth="1" min="7" max="7"/>
    <col width="12" customWidth="1" min="8" max="8"/>
    <col width="9" customWidth="1" min="9" max="9"/>
  </cols>
  <sheetData>
    <row r="1">
      <c r="A1" s="4" t="inlineStr">
        <is>
          <t>Brand</t>
        </is>
      </c>
      <c r="B1" s="4" t="inlineStr">
        <is>
          <t>US pack</t>
        </is>
      </c>
      <c r="C1" s="4" t="inlineStr">
        <is>
          <t>US NADAC per tablet USD</t>
        </is>
      </c>
      <c r="D1" s="4" t="inlineStr">
        <is>
          <t>Saudi product</t>
        </is>
      </c>
      <c r="E1" s="4" t="inlineStr">
        <is>
          <t>Saudi per tablet USD</t>
        </is>
      </c>
      <c r="F1" s="4" t="inlineStr">
        <is>
          <t>US / Saudi</t>
        </is>
      </c>
      <c r="G1" s="4" t="inlineStr">
        <is>
          <t>Bahrain product</t>
        </is>
      </c>
      <c r="H1" s="4" t="inlineStr">
        <is>
          <t>Bahrain per tablet USD</t>
        </is>
      </c>
      <c r="I1" s="4" t="inlineStr">
        <is>
          <t>US / Bahrain</t>
        </is>
      </c>
    </row>
    <row r="2">
      <c r="A2" t="inlineStr">
        <is>
          <t>JANUVIA</t>
        </is>
      </c>
      <c r="B2" t="inlineStr">
        <is>
          <t>JANUVIA 100 MG TABLET</t>
        </is>
      </c>
      <c r="C2" s="5" t="n">
        <v>10.55179</v>
      </c>
      <c r="D2" t="inlineStr">
        <is>
          <t>JANUVIA 100MG F.C. TABLETS 100 x28</t>
        </is>
      </c>
      <c r="E2" s="5">
        <f>Products!M158</f>
        <v/>
      </c>
      <c r="F2" s="8">
        <f>C2/E2</f>
        <v/>
      </c>
      <c r="G2" t="inlineStr">
        <is>
          <t>JANUVIA 100 x28</t>
        </is>
      </c>
      <c r="H2" s="5">
        <f>Products!M346</f>
        <v/>
      </c>
      <c r="I2" s="8">
        <f>C2/H2</f>
        <v/>
      </c>
    </row>
    <row r="3">
      <c r="A3" t="inlineStr">
        <is>
          <t>JANUMET</t>
        </is>
      </c>
      <c r="B3" t="inlineStr">
        <is>
          <t>JANUMET 50-1,000 MG TABLET</t>
        </is>
      </c>
      <c r="C3" s="5" t="n">
        <v>5.27929</v>
      </c>
      <c r="D3" t="inlineStr">
        <is>
          <t>JANUMET 1000,50 x56</t>
        </is>
      </c>
      <c r="E3" s="5">
        <f>Products!M63</f>
        <v/>
      </c>
      <c r="F3" s="8">
        <f>C3/E3</f>
        <v/>
      </c>
      <c r="G3" t="inlineStr">
        <is>
          <t>JANUMET 1000/50 x56</t>
        </is>
      </c>
      <c r="H3" s="5">
        <f>Products!M348</f>
        <v/>
      </c>
      <c r="I3" s="8">
        <f>C3/H3</f>
        <v/>
      </c>
    </row>
    <row r="4">
      <c r="A4" t="inlineStr">
        <is>
          <t>STEGLATRO</t>
        </is>
      </c>
      <c r="B4" t="inlineStr">
        <is>
          <t>STEGLATRO 15 MG TABLET</t>
        </is>
      </c>
      <c r="C4" s="5" t="n">
        <v>11.4425</v>
      </c>
      <c r="D4" t="inlineStr">
        <is>
          <t>no same-strength tablet</t>
        </is>
      </c>
      <c r="E4" s="5" t="n"/>
      <c r="G4" t="inlineStr">
        <is>
          <t>no same-strength tablet</t>
        </is>
      </c>
      <c r="H4" s="5" t="n"/>
    </row>
    <row r="5">
      <c r="A5" t="inlineStr">
        <is>
          <t>ISENTRESS</t>
        </is>
      </c>
      <c r="B5" t="inlineStr">
        <is>
          <t>ISENTRESS 400 MG TABLET</t>
        </is>
      </c>
      <c r="C5" s="5" t="n">
        <v>34.53888</v>
      </c>
      <c r="D5" t="inlineStr">
        <is>
          <t>no same-strength tablet</t>
        </is>
      </c>
      <c r="E5" s="5" t="n"/>
      <c r="G5" t="inlineStr">
        <is>
          <t>ISENTRESS 400 x60</t>
        </is>
      </c>
      <c r="H5" s="5">
        <f>Products!M352</f>
        <v/>
      </c>
      <c r="I5" s="8">
        <f>C5/H5</f>
        <v/>
      </c>
    </row>
    <row r="6">
      <c r="A6" t="inlineStr">
        <is>
          <t>PIFELTRO</t>
        </is>
      </c>
      <c r="B6" t="inlineStr">
        <is>
          <t>PIFELTRO 100 MG TABLET</t>
        </is>
      </c>
      <c r="C6" s="5" t="n">
        <v>60.78687</v>
      </c>
      <c r="D6" t="inlineStr">
        <is>
          <t>Pifeltro 100 x30</t>
        </is>
      </c>
      <c r="E6" s="5">
        <f>Products!M272</f>
        <v/>
      </c>
      <c r="F6" s="8">
        <f>C6/E6</f>
        <v/>
      </c>
      <c r="G6" t="inlineStr">
        <is>
          <t>PIFELTRO 100 x30</t>
        </is>
      </c>
      <c r="H6" s="5">
        <f>Products!M408</f>
        <v/>
      </c>
      <c r="I6" s="8">
        <f>C6/H6</f>
        <v/>
      </c>
    </row>
    <row r="7">
      <c r="A7" t="inlineStr">
        <is>
          <t>BELSOMRA</t>
        </is>
      </c>
      <c r="B7" t="inlineStr">
        <is>
          <t>BELSOMRA 20 MG TABLET</t>
        </is>
      </c>
      <c r="C7" s="5" t="n">
        <v>15.20528</v>
      </c>
      <c r="D7" t="inlineStr">
        <is>
          <t>no same-strength tablet</t>
        </is>
      </c>
      <c r="E7" s="5" t="n"/>
      <c r="G7" t="inlineStr">
        <is>
          <t>no same-strength tablet</t>
        </is>
      </c>
      <c r="H7" s="5" t="n"/>
    </row>
    <row r="8">
      <c r="A8" t="inlineStr">
        <is>
          <t>DELSTRIGO</t>
        </is>
      </c>
      <c r="B8" t="inlineStr">
        <is>
          <t>DELSTRIGO 100-300-300 MG TAB</t>
        </is>
      </c>
      <c r="C8" s="5" t="n">
        <v>93.06068999999999</v>
      </c>
      <c r="D8" t="inlineStr">
        <is>
          <t>Delstrigo 100,300,245 x30</t>
        </is>
      </c>
      <c r="E8" s="5">
        <f>Products!M273</f>
        <v/>
      </c>
      <c r="F8" s="8">
        <f>C8/E8</f>
        <v/>
      </c>
      <c r="G8" t="inlineStr">
        <is>
          <t>DELSTRIGO 100/300/300 x30</t>
        </is>
      </c>
      <c r="H8" s="5">
        <f>Products!M403</f>
        <v/>
      </c>
      <c r="I8" s="8">
        <f>C8/H8</f>
        <v/>
      </c>
    </row>
    <row r="9">
      <c r="A9" t="inlineStr">
        <is>
          <t>DIFICID</t>
        </is>
      </c>
      <c r="B9" t="inlineStr">
        <is>
          <t>DIFICID 200 MG TABLET</t>
        </is>
      </c>
      <c r="C9" s="5" t="n">
        <v>248.37854</v>
      </c>
      <c r="D9" t="inlineStr">
        <is>
          <t>no same-strength tablet</t>
        </is>
      </c>
      <c r="E9" s="5" t="n"/>
      <c r="G9" t="inlineStr">
        <is>
          <t>no same-strength tablet</t>
        </is>
      </c>
      <c r="H9"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268"/>
  <sheetViews>
    <sheetView workbookViewId="0">
      <selection activeCell="A1" sqref="A1"/>
    </sheetView>
  </sheetViews>
  <sheetFormatPr baseColWidth="8" defaultRowHeight="15"/>
  <cols>
    <col width="14" customWidth="1" min="1" max="1"/>
    <col width="30" customWidth="1" min="2" max="2"/>
    <col width="10" customWidth="1" min="3" max="3"/>
    <col width="12" customWidth="1" min="4" max="4"/>
    <col width="12" customWidth="1" min="5" max="5"/>
    <col width="9" customWidth="1" min="6" max="6"/>
  </cols>
  <sheetData>
    <row r="1">
      <c r="A1" s="4" t="inlineStr">
        <is>
          <t>Registration no.</t>
        </is>
      </c>
      <c r="B1" s="4" t="inlineStr">
        <is>
          <t>Name</t>
        </is>
      </c>
      <c r="C1" s="4" t="inlineStr">
        <is>
          <t>2024 list</t>
        </is>
      </c>
      <c r="D1" s="4" t="inlineStr">
        <is>
          <t>Price Feb 2024 BD</t>
        </is>
      </c>
      <c r="E1" s="4" t="inlineStr">
        <is>
          <t>Price Sep 2026 BD</t>
        </is>
      </c>
      <c r="F1" s="4" t="inlineStr">
        <is>
          <t>Change</t>
        </is>
      </c>
    </row>
    <row r="2">
      <c r="A2" t="inlineStr">
        <is>
          <t>DRN-07704/09</t>
        </is>
      </c>
      <c r="B2" t="inlineStr">
        <is>
          <t>ACTEMRA</t>
        </is>
      </c>
      <c r="C2" t="inlineStr">
        <is>
          <t>innovator</t>
        </is>
      </c>
      <c r="D2" t="n">
        <v>189.26</v>
      </c>
      <c r="E2" t="n">
        <v>152.48</v>
      </c>
      <c r="F2" s="7">
        <f>E2/D2-1</f>
        <v/>
      </c>
    </row>
    <row r="3">
      <c r="A3" t="inlineStr">
        <is>
          <t>DRN-07705/09</t>
        </is>
      </c>
      <c r="B3" t="inlineStr">
        <is>
          <t>ACTEMRA</t>
        </is>
      </c>
      <c r="C3" t="inlineStr">
        <is>
          <t>innovator</t>
        </is>
      </c>
      <c r="D3" t="n">
        <v>374.38</v>
      </c>
      <c r="E3" t="n">
        <v>304.96</v>
      </c>
      <c r="F3" s="7">
        <f>E3/D3-1</f>
        <v/>
      </c>
    </row>
    <row r="4">
      <c r="A4" t="inlineStr">
        <is>
          <t>DRN-09684/21</t>
        </is>
      </c>
      <c r="B4" t="inlineStr">
        <is>
          <t>VEXAL XR</t>
        </is>
      </c>
      <c r="C4" t="inlineStr">
        <is>
          <t>generics</t>
        </is>
      </c>
      <c r="D4" t="n">
        <v>8.67</v>
      </c>
      <c r="E4" t="n">
        <v>8.67</v>
      </c>
      <c r="F4" s="7">
        <f>E4/D4-1</f>
        <v/>
      </c>
    </row>
    <row r="5">
      <c r="A5" t="inlineStr">
        <is>
          <t>DRN-09583/21</t>
        </is>
      </c>
      <c r="B5" t="inlineStr">
        <is>
          <t>RINVOQ</t>
        </is>
      </c>
      <c r="C5" t="inlineStr">
        <is>
          <t>innovator</t>
        </is>
      </c>
      <c r="D5" t="n">
        <v>482.61</v>
      </c>
      <c r="E5" t="n">
        <v>482.61</v>
      </c>
      <c r="F5" s="7">
        <f>E5/D5-1</f>
        <v/>
      </c>
    </row>
    <row r="6">
      <c r="A6" t="inlineStr">
        <is>
          <t>DRN-09614/21</t>
        </is>
      </c>
      <c r="B6" t="inlineStr">
        <is>
          <t>THYROGEN</t>
        </is>
      </c>
      <c r="C6" t="inlineStr">
        <is>
          <t>innovator</t>
        </is>
      </c>
      <c r="D6" t="n">
        <v>476.15</v>
      </c>
      <c r="E6" t="n">
        <v>476.15</v>
      </c>
      <c r="F6" s="7">
        <f>E6/D6-1</f>
        <v/>
      </c>
    </row>
    <row r="7">
      <c r="A7" t="inlineStr">
        <is>
          <t>DRN-09622/21</t>
        </is>
      </c>
      <c r="B7" t="inlineStr">
        <is>
          <t>VISIPAQUE</t>
        </is>
      </c>
      <c r="C7" t="inlineStr">
        <is>
          <t>innovator</t>
        </is>
      </c>
      <c r="D7" t="n">
        <v>71.66</v>
      </c>
      <c r="E7" t="n">
        <v>71.66</v>
      </c>
      <c r="F7" s="7">
        <f>E7/D7-1</f>
        <v/>
      </c>
    </row>
    <row r="8">
      <c r="A8" t="inlineStr">
        <is>
          <t>DRN-09623/21</t>
        </is>
      </c>
      <c r="B8" t="inlineStr">
        <is>
          <t>VISIPAQUE</t>
        </is>
      </c>
      <c r="C8" t="inlineStr">
        <is>
          <t>innovator</t>
        </is>
      </c>
      <c r="D8" t="n">
        <v>135.51</v>
      </c>
      <c r="E8" t="n">
        <v>135.51</v>
      </c>
      <c r="F8" s="7">
        <f>E8/D8-1</f>
        <v/>
      </c>
    </row>
    <row r="9">
      <c r="A9" t="inlineStr">
        <is>
          <t>DRN-09628/21</t>
        </is>
      </c>
      <c r="B9" t="inlineStr">
        <is>
          <t>ZOLIX</t>
        </is>
      </c>
      <c r="C9" t="inlineStr">
        <is>
          <t>generics</t>
        </is>
      </c>
      <c r="D9" t="n">
        <v>0.88</v>
      </c>
      <c r="E9" t="n">
        <v>0.88</v>
      </c>
      <c r="F9" s="7">
        <f>E9/D9-1</f>
        <v/>
      </c>
    </row>
    <row r="10">
      <c r="A10" t="inlineStr">
        <is>
          <t>DRN-09629/21</t>
        </is>
      </c>
      <c r="B10" t="inlineStr">
        <is>
          <t>LORVAST</t>
        </is>
      </c>
      <c r="C10" t="inlineStr">
        <is>
          <t>generics</t>
        </is>
      </c>
      <c r="D10" t="n">
        <v>7.14</v>
      </c>
      <c r="E10" t="n">
        <v>7.14</v>
      </c>
      <c r="F10" s="7">
        <f>E10/D10-1</f>
        <v/>
      </c>
    </row>
    <row r="11">
      <c r="A11" t="inlineStr">
        <is>
          <t>DRN-09631/21</t>
        </is>
      </c>
      <c r="B11" t="inlineStr">
        <is>
          <t>TORVAST 10</t>
        </is>
      </c>
      <c r="C11" t="inlineStr">
        <is>
          <t>generics</t>
        </is>
      </c>
      <c r="D11" t="n">
        <v>6.42</v>
      </c>
      <c r="E11" t="n">
        <v>6.42</v>
      </c>
      <c r="F11" s="7">
        <f>E11/D11-1</f>
        <v/>
      </c>
    </row>
    <row r="12">
      <c r="A12" t="inlineStr">
        <is>
          <t>DRN-09650/21</t>
        </is>
      </c>
      <c r="B12" t="inlineStr">
        <is>
          <t>PAQUIX</t>
        </is>
      </c>
      <c r="C12" t="inlineStr">
        <is>
          <t>generics</t>
        </is>
      </c>
      <c r="D12" t="n">
        <v>27.19</v>
      </c>
      <c r="E12" t="n">
        <v>27.19</v>
      </c>
      <c r="F12" s="7">
        <f>E12/D12-1</f>
        <v/>
      </c>
    </row>
    <row r="13">
      <c r="A13" t="inlineStr">
        <is>
          <t>DRN-09667/21</t>
        </is>
      </c>
      <c r="B13" t="inlineStr">
        <is>
          <t>MODLIP-10</t>
        </is>
      </c>
      <c r="C13" t="inlineStr">
        <is>
          <t>generics</t>
        </is>
      </c>
      <c r="D13" t="n">
        <v>5.78</v>
      </c>
      <c r="E13" t="n">
        <v>5.78</v>
      </c>
      <c r="F13" s="7">
        <f>E13/D13-1</f>
        <v/>
      </c>
    </row>
    <row r="14">
      <c r="A14" t="inlineStr">
        <is>
          <t>DRN-09668/21</t>
        </is>
      </c>
      <c r="B14" t="inlineStr">
        <is>
          <t>MODLIP-20</t>
        </is>
      </c>
      <c r="C14" t="inlineStr">
        <is>
          <t>generics</t>
        </is>
      </c>
      <c r="D14" t="n">
        <v>10.62</v>
      </c>
      <c r="E14" t="n">
        <v>10.62</v>
      </c>
      <c r="F14" s="7">
        <f>E14/D14-1</f>
        <v/>
      </c>
    </row>
    <row r="15">
      <c r="A15" t="inlineStr">
        <is>
          <t>DRN-09669/21</t>
        </is>
      </c>
      <c r="B15" t="inlineStr">
        <is>
          <t>STORVAS</t>
        </is>
      </c>
      <c r="C15" t="inlineStr">
        <is>
          <t>generics</t>
        </is>
      </c>
      <c r="D15" t="n">
        <v>5.2</v>
      </c>
      <c r="E15" t="n">
        <v>5.2</v>
      </c>
      <c r="F15" s="7">
        <f>E15/D15-1</f>
        <v/>
      </c>
    </row>
    <row r="16">
      <c r="A16" t="inlineStr">
        <is>
          <t>DRN-09670/21</t>
        </is>
      </c>
      <c r="B16" t="inlineStr">
        <is>
          <t>STORVAS</t>
        </is>
      </c>
      <c r="C16" t="inlineStr">
        <is>
          <t>generics</t>
        </is>
      </c>
      <c r="D16" t="n">
        <v>9.56</v>
      </c>
      <c r="E16" t="n">
        <v>9.56</v>
      </c>
      <c r="F16" s="7">
        <f>E16/D16-1</f>
        <v/>
      </c>
    </row>
    <row r="17">
      <c r="A17" t="inlineStr">
        <is>
          <t>DRN-09671/21</t>
        </is>
      </c>
      <c r="B17" t="inlineStr">
        <is>
          <t>STORVAS</t>
        </is>
      </c>
      <c r="C17" t="inlineStr">
        <is>
          <t>generics</t>
        </is>
      </c>
      <c r="D17" t="n">
        <v>12.03</v>
      </c>
      <c r="E17" t="n">
        <v>12.03</v>
      </c>
      <c r="F17" s="7">
        <f>E17/D17-1</f>
        <v/>
      </c>
    </row>
    <row r="18">
      <c r="A18" t="inlineStr">
        <is>
          <t>DRN-09683/21</t>
        </is>
      </c>
      <c r="B18" t="inlineStr">
        <is>
          <t>VEXAL XR</t>
        </is>
      </c>
      <c r="C18" t="inlineStr">
        <is>
          <t>generics</t>
        </is>
      </c>
      <c r="D18" t="n">
        <v>4.71</v>
      </c>
      <c r="E18" t="n">
        <v>4.71</v>
      </c>
      <c r="F18" s="7">
        <f>E18/D18-1</f>
        <v/>
      </c>
    </row>
    <row r="19">
      <c r="A19" t="inlineStr">
        <is>
          <t>DRN-09581/21</t>
        </is>
      </c>
      <c r="B19" t="inlineStr">
        <is>
          <t>MOXIVE</t>
        </is>
      </c>
      <c r="C19" t="inlineStr">
        <is>
          <t>generics</t>
        </is>
      </c>
      <c r="D19" t="n">
        <v>5.35</v>
      </c>
      <c r="E19" t="n">
        <v>5.35</v>
      </c>
      <c r="F19" s="7">
        <f>E19/D19-1</f>
        <v/>
      </c>
    </row>
    <row r="20">
      <c r="A20" t="inlineStr">
        <is>
          <t>DRN-03356/94</t>
        </is>
      </c>
      <c r="B20" t="inlineStr">
        <is>
          <t>CIPROBAY</t>
        </is>
      </c>
      <c r="C20" t="inlineStr">
        <is>
          <t>innovator</t>
        </is>
      </c>
      <c r="D20" t="n">
        <v>6.85</v>
      </c>
      <c r="E20" t="n">
        <v>6.85</v>
      </c>
      <c r="F20" s="7">
        <f>E20/D20-1</f>
        <v/>
      </c>
    </row>
    <row r="21">
      <c r="A21" t="inlineStr">
        <is>
          <t>DRN-00109/89</t>
        </is>
      </c>
      <c r="B21" t="inlineStr">
        <is>
          <t>TENORMIN</t>
        </is>
      </c>
      <c r="C21" t="inlineStr">
        <is>
          <t>innovator</t>
        </is>
      </c>
      <c r="D21" t="n">
        <v>2.17</v>
      </c>
      <c r="E21" t="n">
        <v>2.17</v>
      </c>
      <c r="F21" s="7">
        <f>E21/D21-1</f>
        <v/>
      </c>
    </row>
    <row r="22">
      <c r="A22" t="inlineStr">
        <is>
          <t>DRN-00193/90</t>
        </is>
      </c>
      <c r="B22" t="inlineStr">
        <is>
          <t>ZESTRIL</t>
        </is>
      </c>
      <c r="C22" t="inlineStr">
        <is>
          <t>innovator</t>
        </is>
      </c>
      <c r="D22" t="n">
        <v>4.33</v>
      </c>
      <c r="E22" t="n">
        <v>4.33</v>
      </c>
      <c r="F22" s="7">
        <f>E22/D22-1</f>
        <v/>
      </c>
    </row>
    <row r="23">
      <c r="A23" t="inlineStr">
        <is>
          <t>DRN-00194/90</t>
        </is>
      </c>
      <c r="B23" t="inlineStr">
        <is>
          <t>ZESTRIL</t>
        </is>
      </c>
      <c r="C23" t="inlineStr">
        <is>
          <t>innovator</t>
        </is>
      </c>
      <c r="D23" t="n">
        <v>1.52</v>
      </c>
      <c r="E23" t="n">
        <v>1.52</v>
      </c>
      <c r="F23" s="7">
        <f>E23/D23-1</f>
        <v/>
      </c>
    </row>
    <row r="24">
      <c r="A24" t="inlineStr">
        <is>
          <t>DRN-00195/90</t>
        </is>
      </c>
      <c r="B24" t="inlineStr">
        <is>
          <t>ZESTRIL</t>
        </is>
      </c>
      <c r="C24" t="inlineStr">
        <is>
          <t>innovator</t>
        </is>
      </c>
      <c r="D24" t="n">
        <v>2.52</v>
      </c>
      <c r="E24" t="n">
        <v>2.52</v>
      </c>
      <c r="F24" s="7">
        <f>E24/D24-1</f>
        <v/>
      </c>
    </row>
    <row r="25">
      <c r="A25" t="inlineStr">
        <is>
          <t>DRN-09746/21</t>
        </is>
      </c>
      <c r="B25" t="inlineStr">
        <is>
          <t>MUXAVA</t>
        </is>
      </c>
      <c r="C25" t="inlineStr">
        <is>
          <t>generics</t>
        </is>
      </c>
      <c r="D25" t="n">
        <v>5.35</v>
      </c>
      <c r="E25" t="n">
        <v>5.35</v>
      </c>
      <c r="F25" s="7">
        <f>E25/D25-1</f>
        <v/>
      </c>
    </row>
    <row r="26">
      <c r="A26" t="inlineStr">
        <is>
          <t>DRN-01168/92</t>
        </is>
      </c>
      <c r="B26" t="inlineStr">
        <is>
          <t>GYNERA</t>
        </is>
      </c>
      <c r="C26" t="inlineStr">
        <is>
          <t>innovator</t>
        </is>
      </c>
      <c r="D26" t="n">
        <v>1.74</v>
      </c>
      <c r="E26" t="n">
        <v>1.74</v>
      </c>
      <c r="F26" s="7">
        <f>E26/D26-1</f>
        <v/>
      </c>
    </row>
    <row r="27">
      <c r="A27" t="inlineStr">
        <is>
          <t>DRN-01623/92</t>
        </is>
      </c>
      <c r="B27" t="inlineStr">
        <is>
          <t>ZOFRAN</t>
        </is>
      </c>
      <c r="C27" t="inlineStr">
        <is>
          <t>innovator</t>
        </is>
      </c>
      <c r="D27" t="n">
        <v>10.81</v>
      </c>
      <c r="E27" t="n">
        <v>10.81</v>
      </c>
      <c r="F27" s="7">
        <f>E27/D27-1</f>
        <v/>
      </c>
    </row>
    <row r="28">
      <c r="A28" t="inlineStr">
        <is>
          <t>DRN-01625/92</t>
        </is>
      </c>
      <c r="B28" t="inlineStr">
        <is>
          <t>ZOFRAN</t>
        </is>
      </c>
      <c r="C28" t="inlineStr">
        <is>
          <t>innovator</t>
        </is>
      </c>
      <c r="D28" t="n">
        <v>15.56</v>
      </c>
      <c r="E28" t="n">
        <v>15.56</v>
      </c>
      <c r="F28" s="7">
        <f>E28/D28-1</f>
        <v/>
      </c>
    </row>
    <row r="29">
      <c r="A29" t="inlineStr">
        <is>
          <t>DRN-09898/22</t>
        </is>
      </c>
      <c r="B29" t="inlineStr">
        <is>
          <t>HERZUMA</t>
        </is>
      </c>
      <c r="C29" t="inlineStr">
        <is>
          <t>innovator</t>
        </is>
      </c>
      <c r="D29" t="n">
        <v>134.33</v>
      </c>
      <c r="E29" t="n">
        <v>134.33</v>
      </c>
      <c r="F29" s="7">
        <f>E29/D29-1</f>
        <v/>
      </c>
    </row>
    <row r="30">
      <c r="A30" t="inlineStr">
        <is>
          <t>DRN-02206/93</t>
        </is>
      </c>
      <c r="B30" t="inlineStr">
        <is>
          <t>CONCOR</t>
        </is>
      </c>
      <c r="C30" t="inlineStr">
        <is>
          <t>innovator</t>
        </is>
      </c>
      <c r="D30" t="n">
        <v>3.48</v>
      </c>
      <c r="E30" t="n">
        <v>3.48</v>
      </c>
      <c r="F30" s="7">
        <f>E30/D30-1</f>
        <v/>
      </c>
    </row>
    <row r="31">
      <c r="A31" t="inlineStr">
        <is>
          <t>DRN-02207/93</t>
        </is>
      </c>
      <c r="B31" t="inlineStr">
        <is>
          <t>CONCOR</t>
        </is>
      </c>
      <c r="C31" t="inlineStr">
        <is>
          <t>innovator</t>
        </is>
      </c>
      <c r="D31" t="n">
        <v>2.88</v>
      </c>
      <c r="E31" t="n">
        <v>2.88</v>
      </c>
      <c r="F31" s="7">
        <f>E31/D31-1</f>
        <v/>
      </c>
    </row>
    <row r="32">
      <c r="A32" t="inlineStr">
        <is>
          <t>DRN-02758/93</t>
        </is>
      </c>
      <c r="B32" t="inlineStr">
        <is>
          <t>TENORETIC</t>
        </is>
      </c>
      <c r="C32" t="inlineStr">
        <is>
          <t>innovator</t>
        </is>
      </c>
      <c r="D32" t="n">
        <v>2.85</v>
      </c>
      <c r="E32" t="n">
        <v>2.85</v>
      </c>
      <c r="F32" s="7">
        <f>E32/D32-1</f>
        <v/>
      </c>
    </row>
    <row r="33">
      <c r="A33" t="inlineStr">
        <is>
          <t>DRN-02959/93</t>
        </is>
      </c>
      <c r="B33" t="inlineStr">
        <is>
          <t>ULTRAVIST</t>
        </is>
      </c>
      <c r="C33" t="inlineStr">
        <is>
          <t>innovator</t>
        </is>
      </c>
      <c r="D33" t="n">
        <v>57.74</v>
      </c>
      <c r="E33" t="n">
        <v>57.74</v>
      </c>
      <c r="F33" s="7">
        <f>E33/D33-1</f>
        <v/>
      </c>
    </row>
    <row r="34">
      <c r="A34" t="inlineStr">
        <is>
          <t>DRN-03300/94</t>
        </is>
      </c>
      <c r="B34" t="inlineStr">
        <is>
          <t>VASCOTEN</t>
        </is>
      </c>
      <c r="C34" t="inlineStr">
        <is>
          <t>generics</t>
        </is>
      </c>
      <c r="D34" t="n">
        <v>1.32</v>
      </c>
      <c r="E34" t="n">
        <v>1.32</v>
      </c>
      <c r="F34" s="7">
        <f>E34/D34-1</f>
        <v/>
      </c>
    </row>
    <row r="35">
      <c r="A35" t="inlineStr">
        <is>
          <t>DRN-09690/21</t>
        </is>
      </c>
      <c r="B35" t="inlineStr">
        <is>
          <t>KETESSE</t>
        </is>
      </c>
      <c r="C35" t="inlineStr">
        <is>
          <t>innovator</t>
        </is>
      </c>
      <c r="D35" t="n">
        <v>2.41</v>
      </c>
      <c r="E35" t="n">
        <v>2.41</v>
      </c>
      <c r="F35" s="7">
        <f>E35/D35-1</f>
        <v/>
      </c>
    </row>
    <row r="36">
      <c r="A36" t="inlineStr">
        <is>
          <t>DRN-05229/00</t>
        </is>
      </c>
      <c r="B36" t="inlineStr">
        <is>
          <t>APROVEL</t>
        </is>
      </c>
      <c r="C36" t="inlineStr">
        <is>
          <t>innovator</t>
        </is>
      </c>
      <c r="D36" t="n">
        <v>8.26</v>
      </c>
      <c r="E36" t="n">
        <v>8.26</v>
      </c>
      <c r="F36" s="7">
        <f>E36/D36-1</f>
        <v/>
      </c>
    </row>
    <row r="37">
      <c r="A37" t="inlineStr">
        <is>
          <t>DRN-05243/00</t>
        </is>
      </c>
      <c r="B37" t="inlineStr">
        <is>
          <t>PROGRAF</t>
        </is>
      </c>
      <c r="C37" t="inlineStr">
        <is>
          <t>innovator</t>
        </is>
      </c>
      <c r="D37" t="n">
        <v>91.83</v>
      </c>
      <c r="E37" t="n">
        <v>91.83</v>
      </c>
      <c r="F37" s="7">
        <f>E37/D37-1</f>
        <v/>
      </c>
    </row>
    <row r="38">
      <c r="A38" t="inlineStr">
        <is>
          <t>DRN-05244/00</t>
        </is>
      </c>
      <c r="B38" t="inlineStr">
        <is>
          <t>PROGRAF</t>
        </is>
      </c>
      <c r="C38" t="inlineStr">
        <is>
          <t>innovator</t>
        </is>
      </c>
      <c r="D38" t="n">
        <v>418.92</v>
      </c>
      <c r="E38" t="n">
        <v>418.92</v>
      </c>
      <c r="F38" s="7">
        <f>E38/D38-1</f>
        <v/>
      </c>
    </row>
    <row r="39">
      <c r="A39" t="inlineStr">
        <is>
          <t>DRN-05336/00</t>
        </is>
      </c>
      <c r="B39" t="inlineStr">
        <is>
          <t>ADALAT LA</t>
        </is>
      </c>
      <c r="C39" t="inlineStr">
        <is>
          <t>innovator</t>
        </is>
      </c>
      <c r="D39" t="n">
        <v>4.57</v>
      </c>
      <c r="E39" t="n">
        <v>4.57</v>
      </c>
      <c r="F39" s="7">
        <f>E39/D39-1</f>
        <v/>
      </c>
    </row>
    <row r="40">
      <c r="A40" t="inlineStr">
        <is>
          <t>DRN-05366/00</t>
        </is>
      </c>
      <c r="B40" t="inlineStr">
        <is>
          <t>ZYRTEC</t>
        </is>
      </c>
      <c r="C40" t="inlineStr">
        <is>
          <t>innovator</t>
        </is>
      </c>
      <c r="D40" t="n">
        <v>3.19</v>
      </c>
      <c r="E40" t="n">
        <v>3.19</v>
      </c>
      <c r="F40" s="7">
        <f>E40/D40-1</f>
        <v/>
      </c>
    </row>
    <row r="41">
      <c r="A41" t="inlineStr">
        <is>
          <t>DRN-05462/01</t>
        </is>
      </c>
      <c r="B41" t="inlineStr">
        <is>
          <t>AVALOX</t>
        </is>
      </c>
      <c r="C41" t="inlineStr">
        <is>
          <t>innovator</t>
        </is>
      </c>
      <c r="D41" t="n">
        <v>6.09</v>
      </c>
      <c r="E41" t="n">
        <v>6.09</v>
      </c>
      <c r="F41" s="7">
        <f>E41/D41-1</f>
        <v/>
      </c>
    </row>
    <row r="42">
      <c r="A42" t="inlineStr">
        <is>
          <t>DRN-05463/01</t>
        </is>
      </c>
      <c r="B42" t="inlineStr">
        <is>
          <t>AVALOX</t>
        </is>
      </c>
      <c r="C42" t="inlineStr">
        <is>
          <t>innovator</t>
        </is>
      </c>
      <c r="D42" t="n">
        <v>8.630000000000001</v>
      </c>
      <c r="E42" t="n">
        <v>8.630000000000001</v>
      </c>
      <c r="F42" s="7">
        <f>E42/D42-1</f>
        <v/>
      </c>
    </row>
    <row r="43">
      <c r="A43" t="inlineStr">
        <is>
          <t>DRN-05477/01</t>
        </is>
      </c>
      <c r="B43" t="inlineStr">
        <is>
          <t>LIPITOR</t>
        </is>
      </c>
      <c r="C43" t="inlineStr">
        <is>
          <t>innovator</t>
        </is>
      </c>
      <c r="D43" t="n">
        <v>10.87</v>
      </c>
      <c r="E43" t="n">
        <v>10.87</v>
      </c>
      <c r="F43" s="7">
        <f>E43/D43-1</f>
        <v/>
      </c>
    </row>
    <row r="44">
      <c r="A44" t="inlineStr">
        <is>
          <t>DRN-05478/01</t>
        </is>
      </c>
      <c r="B44" t="inlineStr">
        <is>
          <t>LIPITOR</t>
        </is>
      </c>
      <c r="C44" t="inlineStr">
        <is>
          <t>innovator</t>
        </is>
      </c>
      <c r="D44" t="n">
        <v>17.4</v>
      </c>
      <c r="E44" t="n">
        <v>17.4</v>
      </c>
      <c r="F44" s="7">
        <f>E44/D44-1</f>
        <v/>
      </c>
    </row>
    <row r="45">
      <c r="A45" t="inlineStr">
        <is>
          <t>DRN-05501/01</t>
        </is>
      </c>
      <c r="B45" t="inlineStr">
        <is>
          <t>BLOPRESS</t>
        </is>
      </c>
      <c r="C45" t="inlineStr">
        <is>
          <t>generics</t>
        </is>
      </c>
      <c r="D45" t="n">
        <v>4.61</v>
      </c>
      <c r="E45" t="n">
        <v>4.61</v>
      </c>
      <c r="F45" s="7">
        <f>E45/D45-1</f>
        <v/>
      </c>
    </row>
    <row r="46">
      <c r="A46" t="inlineStr">
        <is>
          <t>DRN-09932/22</t>
        </is>
      </c>
      <c r="B46" t="inlineStr">
        <is>
          <t>OSELTA</t>
        </is>
      </c>
      <c r="C46" t="inlineStr">
        <is>
          <t>generics</t>
        </is>
      </c>
      <c r="D46" t="n">
        <v>7.28</v>
      </c>
      <c r="E46" t="n">
        <v>7.28</v>
      </c>
      <c r="F46" s="7">
        <f>E46/D46-1</f>
        <v/>
      </c>
    </row>
    <row r="47">
      <c r="A47" t="inlineStr">
        <is>
          <t>DRN-05508/01</t>
        </is>
      </c>
      <c r="B47" t="inlineStr">
        <is>
          <t>CIPROMAX</t>
        </is>
      </c>
      <c r="C47" t="inlineStr">
        <is>
          <t>generics</t>
        </is>
      </c>
      <c r="D47" t="n">
        <v>4.72</v>
      </c>
      <c r="E47" t="n">
        <v>4.72</v>
      </c>
      <c r="F47" s="7">
        <f>E47/D47-1</f>
        <v/>
      </c>
    </row>
    <row r="48">
      <c r="A48" t="inlineStr">
        <is>
          <t>DRN-05529/01</t>
        </is>
      </c>
      <c r="B48" t="inlineStr">
        <is>
          <t>TAMIFLU</t>
        </is>
      </c>
      <c r="C48" t="inlineStr">
        <is>
          <t>innovator</t>
        </is>
      </c>
      <c r="D48" t="n">
        <v>8.57</v>
      </c>
      <c r="E48" t="n">
        <v>8.57</v>
      </c>
      <c r="F48" s="7">
        <f>E48/D48-1</f>
        <v/>
      </c>
    </row>
    <row r="49">
      <c r="A49" t="inlineStr">
        <is>
          <t>DRN-05542/01</t>
        </is>
      </c>
      <c r="B49" t="inlineStr">
        <is>
          <t>ATACAND</t>
        </is>
      </c>
      <c r="C49" t="inlineStr">
        <is>
          <t>innovator</t>
        </is>
      </c>
      <c r="D49" t="n">
        <v>5.42</v>
      </c>
      <c r="E49" t="n">
        <v>5.42</v>
      </c>
      <c r="F49" s="7">
        <f>E49/D49-1</f>
        <v/>
      </c>
    </row>
    <row r="50">
      <c r="A50" t="inlineStr">
        <is>
          <t>DRN-05543/01</t>
        </is>
      </c>
      <c r="B50" t="inlineStr">
        <is>
          <t>ATACAND</t>
        </is>
      </c>
      <c r="C50" t="inlineStr">
        <is>
          <t>innovator</t>
        </is>
      </c>
      <c r="D50" t="n">
        <v>7.23</v>
      </c>
      <c r="E50" t="n">
        <v>7.23</v>
      </c>
      <c r="F50" s="7">
        <f>E50/D50-1</f>
        <v/>
      </c>
    </row>
    <row r="51">
      <c r="A51" t="inlineStr">
        <is>
          <t>DRN-05546/01</t>
        </is>
      </c>
      <c r="B51" t="inlineStr">
        <is>
          <t>MIRENA INTRAUTERINE SYSTEM</t>
        </is>
      </c>
      <c r="C51" t="inlineStr">
        <is>
          <t>innovator</t>
        </is>
      </c>
      <c r="D51" t="n">
        <v>39.42</v>
      </c>
      <c r="E51" t="n">
        <v>39.42</v>
      </c>
      <c r="F51" s="7">
        <f>E51/D51-1</f>
        <v/>
      </c>
    </row>
    <row r="52">
      <c r="A52" t="inlineStr">
        <is>
          <t>DRN-05624/01</t>
        </is>
      </c>
      <c r="B52" t="inlineStr">
        <is>
          <t>FAMVIR</t>
        </is>
      </c>
      <c r="C52" t="inlineStr">
        <is>
          <t>innovator</t>
        </is>
      </c>
      <c r="D52" t="n">
        <v>12.15</v>
      </c>
      <c r="E52" t="n">
        <v>12.15</v>
      </c>
      <c r="F52" s="7">
        <f>E52/D52-1</f>
        <v/>
      </c>
    </row>
    <row r="53">
      <c r="A53" t="inlineStr">
        <is>
          <t>DRN-05625/01</t>
        </is>
      </c>
      <c r="B53" t="inlineStr">
        <is>
          <t>FAMVIR</t>
        </is>
      </c>
      <c r="C53" t="inlineStr">
        <is>
          <t>innovator</t>
        </is>
      </c>
      <c r="D53" t="n">
        <v>43.07</v>
      </c>
      <c r="E53" t="n">
        <v>43.07</v>
      </c>
      <c r="F53" s="7">
        <f>E53/D53-1</f>
        <v/>
      </c>
    </row>
    <row r="54">
      <c r="A54" t="inlineStr">
        <is>
          <t>DRN-05649/01</t>
        </is>
      </c>
      <c r="B54" t="inlineStr">
        <is>
          <t>IMPLANON NXT</t>
        </is>
      </c>
      <c r="C54" t="inlineStr">
        <is>
          <t>innovator</t>
        </is>
      </c>
      <c r="D54" t="n">
        <v>46.2</v>
      </c>
      <c r="E54" t="n">
        <v>46.2</v>
      </c>
      <c r="F54" s="7">
        <f>E54/D54-1</f>
        <v/>
      </c>
    </row>
    <row r="55">
      <c r="A55" t="inlineStr">
        <is>
          <t>DRN-05699/02</t>
        </is>
      </c>
      <c r="B55" t="inlineStr">
        <is>
          <t>SYMBICORT TURBUHALER</t>
        </is>
      </c>
      <c r="C55" t="inlineStr">
        <is>
          <t>innovator</t>
        </is>
      </c>
      <c r="D55" t="n">
        <v>18.22</v>
      </c>
      <c r="E55" t="n">
        <v>18.22</v>
      </c>
      <c r="F55" s="7">
        <f>E55/D55-1</f>
        <v/>
      </c>
    </row>
    <row r="56">
      <c r="A56" t="inlineStr">
        <is>
          <t>DRN-05705/02</t>
        </is>
      </c>
      <c r="B56" t="inlineStr">
        <is>
          <t>QUINOX</t>
        </is>
      </c>
      <c r="C56" t="inlineStr">
        <is>
          <t>generics</t>
        </is>
      </c>
      <c r="D56" t="n">
        <v>4.25</v>
      </c>
      <c r="E56" t="n">
        <v>4.25</v>
      </c>
      <c r="F56" s="7">
        <f>E56/D56-1</f>
        <v/>
      </c>
    </row>
    <row r="57">
      <c r="A57" t="inlineStr">
        <is>
          <t>DRN-05745/02</t>
        </is>
      </c>
      <c r="B57" t="inlineStr">
        <is>
          <t>EFEXOR XR</t>
        </is>
      </c>
      <c r="C57" t="inlineStr">
        <is>
          <t>innovator</t>
        </is>
      </c>
      <c r="D57" t="n">
        <v>5.55</v>
      </c>
      <c r="E57" t="n">
        <v>5.55</v>
      </c>
      <c r="F57" s="7">
        <f>E57/D57-1</f>
        <v/>
      </c>
    </row>
    <row r="58">
      <c r="A58" t="inlineStr">
        <is>
          <t>DRN-05746/02</t>
        </is>
      </c>
      <c r="B58" t="inlineStr">
        <is>
          <t>EFEXOR XR</t>
        </is>
      </c>
      <c r="C58" t="inlineStr">
        <is>
          <t>innovator</t>
        </is>
      </c>
      <c r="D58" t="n">
        <v>10.2</v>
      </c>
      <c r="E58" t="n">
        <v>10.2</v>
      </c>
      <c r="F58" s="7">
        <f>E58/D58-1</f>
        <v/>
      </c>
    </row>
    <row r="59">
      <c r="A59" t="inlineStr">
        <is>
          <t>DRN-05783/02</t>
        </is>
      </c>
      <c r="B59" t="inlineStr">
        <is>
          <t>VIROL</t>
        </is>
      </c>
      <c r="C59" t="inlineStr">
        <is>
          <t>generics</t>
        </is>
      </c>
      <c r="D59" t="n">
        <v>2.12</v>
      </c>
      <c r="E59" t="n">
        <v>2.12</v>
      </c>
      <c r="F59" s="7">
        <f>E59/D59-1</f>
        <v/>
      </c>
    </row>
    <row r="60">
      <c r="A60" t="inlineStr">
        <is>
          <t>DRN-05813/02</t>
        </is>
      </c>
      <c r="B60" t="inlineStr">
        <is>
          <t>CETRALON</t>
        </is>
      </c>
      <c r="C60" t="inlineStr">
        <is>
          <t>generics</t>
        </is>
      </c>
      <c r="D60" t="n">
        <v>1.35</v>
      </c>
      <c r="E60" t="n">
        <v>1.35</v>
      </c>
      <c r="F60" s="7">
        <f>E60/D60-1</f>
        <v/>
      </c>
    </row>
    <row r="61">
      <c r="A61" t="inlineStr">
        <is>
          <t>DRN-05842/02</t>
        </is>
      </c>
      <c r="B61" t="inlineStr">
        <is>
          <t>BETAFERON</t>
        </is>
      </c>
      <c r="C61" t="inlineStr">
        <is>
          <t>innovator</t>
        </is>
      </c>
      <c r="D61" t="n">
        <v>319.01</v>
      </c>
      <c r="E61" t="n">
        <v>319.01</v>
      </c>
      <c r="F61" s="7">
        <f>E61/D61-1</f>
        <v/>
      </c>
    </row>
    <row r="62">
      <c r="A62" t="inlineStr">
        <is>
          <t>DRN-05913/02</t>
        </is>
      </c>
      <c r="B62" t="inlineStr">
        <is>
          <t>LIPITOR</t>
        </is>
      </c>
      <c r="C62" t="inlineStr">
        <is>
          <t>innovator</t>
        </is>
      </c>
      <c r="D62" t="n">
        <v>19.87</v>
      </c>
      <c r="E62" t="n">
        <v>19.87</v>
      </c>
      <c r="F62" s="7">
        <f>E62/D62-1</f>
        <v/>
      </c>
    </row>
    <row r="63">
      <c r="A63" t="inlineStr">
        <is>
          <t>DRN-06039/03</t>
        </is>
      </c>
      <c r="B63" t="inlineStr">
        <is>
          <t>AVALOX</t>
        </is>
      </c>
      <c r="C63" t="inlineStr">
        <is>
          <t>innovator</t>
        </is>
      </c>
      <c r="D63" t="n">
        <v>49.27</v>
      </c>
      <c r="E63" t="n">
        <v>49.27</v>
      </c>
      <c r="F63" s="7">
        <f>E63/D63-1</f>
        <v/>
      </c>
    </row>
    <row r="64">
      <c r="A64" t="inlineStr">
        <is>
          <t>DRN-09990/22</t>
        </is>
      </c>
      <c r="B64" t="inlineStr">
        <is>
          <t>QUALCOX</t>
        </is>
      </c>
      <c r="C64" t="inlineStr">
        <is>
          <t>generics</t>
        </is>
      </c>
      <c r="D64" t="n">
        <v>3.39</v>
      </c>
      <c r="E64" t="n">
        <v>3.39</v>
      </c>
      <c r="F64" s="7">
        <f>E64/D64-1</f>
        <v/>
      </c>
    </row>
    <row r="65">
      <c r="A65" t="inlineStr">
        <is>
          <t>DRN-06078/03</t>
        </is>
      </c>
      <c r="B65" t="inlineStr">
        <is>
          <t>XYZAL</t>
        </is>
      </c>
      <c r="C65" t="inlineStr">
        <is>
          <t>innovator</t>
        </is>
      </c>
      <c r="D65" t="n">
        <v>3.19</v>
      </c>
      <c r="E65" t="n">
        <v>3.19</v>
      </c>
      <c r="F65" s="7">
        <f>E65/D65-1</f>
        <v/>
      </c>
    </row>
    <row r="66">
      <c r="A66" t="inlineStr">
        <is>
          <t>DRN-06147/03</t>
        </is>
      </c>
      <c r="B66" t="inlineStr">
        <is>
          <t>LOVRAK</t>
        </is>
      </c>
      <c r="C66" t="inlineStr">
        <is>
          <t>generics</t>
        </is>
      </c>
      <c r="D66" t="n">
        <v>1.91</v>
      </c>
      <c r="E66" t="n">
        <v>1.91</v>
      </c>
      <c r="F66" s="7">
        <f>E66/D66-1</f>
        <v/>
      </c>
    </row>
    <row r="67">
      <c r="A67" t="inlineStr">
        <is>
          <t>DRN-06218/03</t>
        </is>
      </c>
      <c r="B67" t="inlineStr">
        <is>
          <t>MYFORTIC</t>
        </is>
      </c>
      <c r="C67" t="inlineStr">
        <is>
          <t>innovator</t>
        </is>
      </c>
      <c r="D67" t="n">
        <v>86</v>
      </c>
      <c r="E67" t="n">
        <v>86</v>
      </c>
      <c r="F67" s="7">
        <f>E67/D67-1</f>
        <v/>
      </c>
    </row>
    <row r="68">
      <c r="A68" t="inlineStr">
        <is>
          <t>DRN-06268/03</t>
        </is>
      </c>
      <c r="B68" t="inlineStr">
        <is>
          <t>ATACAND PLUS</t>
        </is>
      </c>
      <c r="C68" t="inlineStr">
        <is>
          <t>innovator</t>
        </is>
      </c>
      <c r="D68" t="n">
        <v>8.140000000000001</v>
      </c>
      <c r="E68" t="n">
        <v>8.140000000000001</v>
      </c>
      <c r="F68" s="7">
        <f>E68/D68-1</f>
        <v/>
      </c>
    </row>
    <row r="69">
      <c r="A69" t="inlineStr">
        <is>
          <t>DRN-06303/03</t>
        </is>
      </c>
      <c r="B69" t="inlineStr">
        <is>
          <t>CIPROXEN</t>
        </is>
      </c>
      <c r="C69" t="inlineStr">
        <is>
          <t>generics</t>
        </is>
      </c>
      <c r="D69" t="n">
        <v>4.25</v>
      </c>
      <c r="E69" t="n">
        <v>4.25</v>
      </c>
      <c r="F69" s="7">
        <f>E69/D69-1</f>
        <v/>
      </c>
    </row>
    <row r="70">
      <c r="A70" t="inlineStr">
        <is>
          <t>DRN-06323/03</t>
        </is>
      </c>
      <c r="B70" t="inlineStr">
        <is>
          <t>SYMBICORT TURBUHALER</t>
        </is>
      </c>
      <c r="C70" t="inlineStr">
        <is>
          <t>innovator</t>
        </is>
      </c>
      <c r="D70" t="n">
        <v>12.52</v>
      </c>
      <c r="E70" t="n">
        <v>12.52</v>
      </c>
      <c r="F70" s="7">
        <f>E70/D70-1</f>
        <v/>
      </c>
    </row>
    <row r="71">
      <c r="A71" t="inlineStr">
        <is>
          <t>DRN-06370/03</t>
        </is>
      </c>
      <c r="B71" t="inlineStr">
        <is>
          <t>SYMBICORT TURBUHALER</t>
        </is>
      </c>
      <c r="C71" t="inlineStr">
        <is>
          <t>innovator</t>
        </is>
      </c>
      <c r="D71" t="n">
        <v>14.53</v>
      </c>
      <c r="E71" t="n">
        <v>14.53</v>
      </c>
      <c r="F71" s="7">
        <f>E71/D71-1</f>
        <v/>
      </c>
    </row>
    <row r="72">
      <c r="A72" t="inlineStr">
        <is>
          <t>DRN-06373/03</t>
        </is>
      </c>
      <c r="B72" t="inlineStr">
        <is>
          <t>LINOPRIL</t>
        </is>
      </c>
      <c r="C72" t="inlineStr">
        <is>
          <t>generics</t>
        </is>
      </c>
      <c r="D72" t="n">
        <v>1.29</v>
      </c>
      <c r="E72" t="n">
        <v>1.29</v>
      </c>
      <c r="F72" s="7">
        <f>E72/D72-1</f>
        <v/>
      </c>
    </row>
    <row r="73">
      <c r="A73" t="inlineStr">
        <is>
          <t>DRN-06374/03</t>
        </is>
      </c>
      <c r="B73" t="inlineStr">
        <is>
          <t>LINOPRIL</t>
        </is>
      </c>
      <c r="C73" t="inlineStr">
        <is>
          <t>generics</t>
        </is>
      </c>
      <c r="D73" t="n">
        <v>2.14</v>
      </c>
      <c r="E73" t="n">
        <v>2.14</v>
      </c>
      <c r="F73" s="7">
        <f>E73/D73-1</f>
        <v/>
      </c>
    </row>
    <row r="74">
      <c r="A74" t="inlineStr">
        <is>
          <t>DRN-06375/03</t>
        </is>
      </c>
      <c r="B74" t="inlineStr">
        <is>
          <t>LINOPRIL</t>
        </is>
      </c>
      <c r="C74" t="inlineStr">
        <is>
          <t>generics</t>
        </is>
      </c>
      <c r="D74" t="n">
        <v>3.68</v>
      </c>
      <c r="E74" t="n">
        <v>3.68</v>
      </c>
      <c r="F74" s="7">
        <f>E74/D74-1</f>
        <v/>
      </c>
    </row>
    <row r="75">
      <c r="A75" t="inlineStr">
        <is>
          <t>DRN-06380/03</t>
        </is>
      </c>
      <c r="B75" t="inlineStr">
        <is>
          <t>CONCERTA</t>
        </is>
      </c>
      <c r="C75" t="inlineStr">
        <is>
          <t>innovator</t>
        </is>
      </c>
      <c r="D75" t="n">
        <v>11.98</v>
      </c>
      <c r="E75" t="n">
        <v>11.98</v>
      </c>
      <c r="F75" s="7">
        <f>E75/D75-1</f>
        <v/>
      </c>
    </row>
    <row r="76">
      <c r="A76" t="inlineStr">
        <is>
          <t>DRN-06381/03</t>
        </is>
      </c>
      <c r="B76" t="inlineStr">
        <is>
          <t>CONCERTA</t>
        </is>
      </c>
      <c r="C76" t="inlineStr">
        <is>
          <t>innovator</t>
        </is>
      </c>
      <c r="D76" t="n">
        <v>16.64</v>
      </c>
      <c r="E76" t="n">
        <v>16.64</v>
      </c>
      <c r="F76" s="7">
        <f>E76/D76-1</f>
        <v/>
      </c>
    </row>
    <row r="77">
      <c r="A77" t="inlineStr">
        <is>
          <t>DRN-06471/04</t>
        </is>
      </c>
      <c r="B77" t="inlineStr">
        <is>
          <t>FLOXACIN</t>
        </is>
      </c>
      <c r="C77" t="inlineStr">
        <is>
          <t>generics</t>
        </is>
      </c>
      <c r="D77" t="n">
        <v>4.25</v>
      </c>
      <c r="E77" t="n">
        <v>4.25</v>
      </c>
      <c r="F77" s="7">
        <f>E77/D77-1</f>
        <v/>
      </c>
    </row>
    <row r="78">
      <c r="A78" t="inlineStr">
        <is>
          <t>DRN-06494/04</t>
        </is>
      </c>
      <c r="B78" t="inlineStr">
        <is>
          <t>ALBUREX</t>
        </is>
      </c>
      <c r="C78" t="inlineStr">
        <is>
          <t>innovator</t>
        </is>
      </c>
      <c r="D78" t="n">
        <v>25.87</v>
      </c>
      <c r="E78" t="n">
        <v>25.87</v>
      </c>
      <c r="F78" s="7">
        <f>E78/D78-1</f>
        <v/>
      </c>
    </row>
    <row r="79">
      <c r="A79" t="inlineStr">
        <is>
          <t>DRN-06513/04</t>
        </is>
      </c>
      <c r="B79" t="inlineStr">
        <is>
          <t>HYCAMTIN</t>
        </is>
      </c>
      <c r="C79" t="inlineStr">
        <is>
          <t>innovator</t>
        </is>
      </c>
      <c r="D79" t="n">
        <v>254.37</v>
      </c>
      <c r="E79" t="n">
        <v>254.37</v>
      </c>
      <c r="F79" s="7">
        <f>E79/D79-1</f>
        <v/>
      </c>
    </row>
    <row r="80">
      <c r="A80" t="inlineStr">
        <is>
          <t>DRN-06514/04</t>
        </is>
      </c>
      <c r="B80" t="inlineStr">
        <is>
          <t>CONCOR COR</t>
        </is>
      </c>
      <c r="C80" t="inlineStr">
        <is>
          <t>innovator</t>
        </is>
      </c>
      <c r="D80" t="n">
        <v>1.92</v>
      </c>
      <c r="E80" t="n">
        <v>1.92</v>
      </c>
      <c r="F80" s="7">
        <f>E80/D80-1</f>
        <v/>
      </c>
    </row>
    <row r="81">
      <c r="A81" t="inlineStr">
        <is>
          <t>DRN-06593/04</t>
        </is>
      </c>
      <c r="B81" t="inlineStr">
        <is>
          <t>COAPROVEL</t>
        </is>
      </c>
      <c r="C81" t="inlineStr">
        <is>
          <t>innovator</t>
        </is>
      </c>
      <c r="D81" t="n">
        <v>6.2</v>
      </c>
      <c r="E81" t="n">
        <v>6.2</v>
      </c>
      <c r="F81" s="7">
        <f>E81/D81-1</f>
        <v/>
      </c>
    </row>
    <row r="82">
      <c r="A82" t="inlineStr">
        <is>
          <t>DRN-06594/04</t>
        </is>
      </c>
      <c r="B82" t="inlineStr">
        <is>
          <t>COAPROVEL</t>
        </is>
      </c>
      <c r="C82" t="inlineStr">
        <is>
          <t>innovator</t>
        </is>
      </c>
      <c r="D82" t="n">
        <v>8.26</v>
      </c>
      <c r="E82" t="n">
        <v>8.26</v>
      </c>
      <c r="F82" s="7">
        <f>E82/D82-1</f>
        <v/>
      </c>
    </row>
    <row r="83">
      <c r="A83" t="inlineStr">
        <is>
          <t>DRN-06721/05</t>
        </is>
      </c>
      <c r="B83" t="inlineStr">
        <is>
          <t>OMACE</t>
        </is>
      </c>
      <c r="C83" t="inlineStr">
        <is>
          <t>generics</t>
        </is>
      </c>
      <c r="D83" t="n">
        <v>1.16</v>
      </c>
      <c r="E83" t="n">
        <v>1.16</v>
      </c>
      <c r="F83" s="7">
        <f>E83/D83-1</f>
        <v/>
      </c>
    </row>
    <row r="84">
      <c r="A84" t="inlineStr">
        <is>
          <t>DRN-06722/05</t>
        </is>
      </c>
      <c r="B84" t="inlineStr">
        <is>
          <t>OMACE</t>
        </is>
      </c>
      <c r="C84" t="inlineStr">
        <is>
          <t>generics</t>
        </is>
      </c>
      <c r="D84" t="n">
        <v>1.93</v>
      </c>
      <c r="E84" t="n">
        <v>1.93</v>
      </c>
      <c r="F84" s="7">
        <f>E84/D84-1</f>
        <v/>
      </c>
    </row>
    <row r="85">
      <c r="A85" t="inlineStr">
        <is>
          <t>DRN-06723/05</t>
        </is>
      </c>
      <c r="B85" t="inlineStr">
        <is>
          <t>OMACE</t>
        </is>
      </c>
      <c r="C85" t="inlineStr">
        <is>
          <t>generics</t>
        </is>
      </c>
      <c r="D85" t="n">
        <v>3.31</v>
      </c>
      <c r="E85" t="n">
        <v>3.31</v>
      </c>
      <c r="F85" s="7">
        <f>E85/D85-1</f>
        <v/>
      </c>
    </row>
    <row r="86">
      <c r="A86" t="inlineStr">
        <is>
          <t>DRN-06724/05</t>
        </is>
      </c>
      <c r="B86" t="inlineStr">
        <is>
          <t>BETATEN</t>
        </is>
      </c>
      <c r="C86" t="inlineStr">
        <is>
          <t>generics</t>
        </is>
      </c>
      <c r="D86" t="n">
        <v>1.26</v>
      </c>
      <c r="E86" t="n">
        <v>1.26</v>
      </c>
      <c r="F86" s="7">
        <f>E86/D86-1</f>
        <v/>
      </c>
    </row>
    <row r="87">
      <c r="A87" t="inlineStr">
        <is>
          <t>DRN-06725/05</t>
        </is>
      </c>
      <c r="B87" t="inlineStr">
        <is>
          <t>BETATEN</t>
        </is>
      </c>
      <c r="C87" t="inlineStr">
        <is>
          <t>generics</t>
        </is>
      </c>
      <c r="D87" t="n">
        <v>1.49</v>
      </c>
      <c r="E87" t="n">
        <v>1.49</v>
      </c>
      <c r="F87" s="7">
        <f>E87/D87-1</f>
        <v/>
      </c>
    </row>
    <row r="88">
      <c r="A88" t="inlineStr">
        <is>
          <t>DRN-06755/05</t>
        </is>
      </c>
      <c r="B88" t="inlineStr">
        <is>
          <t>LEVEMIR FLEXPEN</t>
        </is>
      </c>
      <c r="C88" t="inlineStr">
        <is>
          <t>innovator</t>
        </is>
      </c>
      <c r="D88" t="n">
        <v>27.27</v>
      </c>
      <c r="E88" t="n">
        <v>27.27</v>
      </c>
      <c r="F88" s="7">
        <f>E88/D88-1</f>
        <v/>
      </c>
    </row>
    <row r="89">
      <c r="A89" t="inlineStr">
        <is>
          <t>DRN-06761/05</t>
        </is>
      </c>
      <c r="B89" t="inlineStr">
        <is>
          <t>CIPRALEX</t>
        </is>
      </c>
      <c r="C89" t="inlineStr">
        <is>
          <t>innovator</t>
        </is>
      </c>
      <c r="D89" t="n">
        <v>13.86</v>
      </c>
      <c r="E89" t="n">
        <v>13.86</v>
      </c>
      <c r="F89" s="7">
        <f>E89/D89-1</f>
        <v/>
      </c>
    </row>
    <row r="90">
      <c r="A90" t="inlineStr">
        <is>
          <t>DRN-06797/05</t>
        </is>
      </c>
      <c r="B90" t="inlineStr">
        <is>
          <t>ATORMIN</t>
        </is>
      </c>
      <c r="C90" t="inlineStr">
        <is>
          <t>generics</t>
        </is>
      </c>
      <c r="D90" t="n">
        <v>1.14</v>
      </c>
      <c r="E90" t="n">
        <v>1.14</v>
      </c>
      <c r="F90" s="7">
        <f>E90/D90-1</f>
        <v/>
      </c>
    </row>
    <row r="91">
      <c r="A91" t="inlineStr">
        <is>
          <t>DRN-06798/05</t>
        </is>
      </c>
      <c r="B91" t="inlineStr">
        <is>
          <t>ATORMIN</t>
        </is>
      </c>
      <c r="C91" t="inlineStr">
        <is>
          <t>generics</t>
        </is>
      </c>
      <c r="D91" t="n">
        <v>1.34</v>
      </c>
      <c r="E91" t="n">
        <v>1.34</v>
      </c>
      <c r="F91" s="7">
        <f>E91/D91-1</f>
        <v/>
      </c>
    </row>
    <row r="92">
      <c r="A92" t="inlineStr">
        <is>
          <t>DRN-06850/05</t>
        </is>
      </c>
      <c r="B92" t="inlineStr">
        <is>
          <t>ALIMTA</t>
        </is>
      </c>
      <c r="C92" t="inlineStr">
        <is>
          <t>innovator</t>
        </is>
      </c>
      <c r="D92" t="n">
        <v>401.04</v>
      </c>
      <c r="E92" t="n">
        <v>401.04</v>
      </c>
      <c r="F92" s="7">
        <f>E92/D92-1</f>
        <v/>
      </c>
    </row>
    <row r="93">
      <c r="A93" t="inlineStr">
        <is>
          <t>DRN-06870/05</t>
        </is>
      </c>
      <c r="B93" t="inlineStr">
        <is>
          <t>CIFLOX</t>
        </is>
      </c>
      <c r="C93" t="inlineStr">
        <is>
          <t>generics</t>
        </is>
      </c>
      <c r="D93" t="n">
        <v>4.25</v>
      </c>
      <c r="E93" t="n">
        <v>4.25</v>
      </c>
      <c r="F93" s="7">
        <f>E93/D93-1</f>
        <v/>
      </c>
    </row>
    <row r="94">
      <c r="A94" t="inlineStr">
        <is>
          <t>DRN-06965/06</t>
        </is>
      </c>
      <c r="B94" t="inlineStr">
        <is>
          <t>TYGACIL</t>
        </is>
      </c>
      <c r="C94" t="inlineStr">
        <is>
          <t>innovator</t>
        </is>
      </c>
      <c r="D94" t="n">
        <v>133.51</v>
      </c>
      <c r="E94" t="n">
        <v>133.51</v>
      </c>
      <c r="F94" s="7">
        <f>E94/D94-1</f>
        <v/>
      </c>
    </row>
    <row r="95">
      <c r="A95" t="inlineStr">
        <is>
          <t>DRN-07011/06</t>
        </is>
      </c>
      <c r="B95" t="inlineStr">
        <is>
          <t>CIPROGEN</t>
        </is>
      </c>
      <c r="C95" t="inlineStr">
        <is>
          <t>generics</t>
        </is>
      </c>
      <c r="D95" t="n">
        <v>4.25</v>
      </c>
      <c r="E95" t="n">
        <v>4.25</v>
      </c>
      <c r="F95" s="7">
        <f>E95/D95-1</f>
        <v/>
      </c>
    </row>
    <row r="96">
      <c r="A96" t="inlineStr">
        <is>
          <t>DRN-07025/06</t>
        </is>
      </c>
      <c r="B96" t="inlineStr">
        <is>
          <t>LYRICA</t>
        </is>
      </c>
      <c r="C96" t="inlineStr">
        <is>
          <t>innovator</t>
        </is>
      </c>
      <c r="D96" t="n">
        <v>1.83</v>
      </c>
      <c r="E96" t="n">
        <v>1.83</v>
      </c>
      <c r="F96" s="7">
        <f>E96/D96-1</f>
        <v/>
      </c>
    </row>
    <row r="97">
      <c r="A97" t="inlineStr">
        <is>
          <t>DRN-07026/06</t>
        </is>
      </c>
      <c r="B97" t="inlineStr">
        <is>
          <t>LYRICA</t>
        </is>
      </c>
      <c r="C97" t="inlineStr">
        <is>
          <t>innovator</t>
        </is>
      </c>
      <c r="D97" t="n">
        <v>4.32</v>
      </c>
      <c r="E97" t="n">
        <v>4.32</v>
      </c>
      <c r="F97" s="7">
        <f>E97/D97-1</f>
        <v/>
      </c>
    </row>
    <row r="98">
      <c r="A98" t="inlineStr">
        <is>
          <t>DRN-07028/06</t>
        </is>
      </c>
      <c r="B98" t="inlineStr">
        <is>
          <t>LYRICA</t>
        </is>
      </c>
      <c r="C98" t="inlineStr">
        <is>
          <t>innovator</t>
        </is>
      </c>
      <c r="D98" t="n">
        <v>26.63</v>
      </c>
      <c r="E98" t="n">
        <v>26.63</v>
      </c>
      <c r="F98" s="7">
        <f>E98/D98-1</f>
        <v/>
      </c>
    </row>
    <row r="99">
      <c r="A99" t="inlineStr">
        <is>
          <t>DRN-07043/06</t>
        </is>
      </c>
      <c r="B99" t="inlineStr">
        <is>
          <t>VFEND</t>
        </is>
      </c>
      <c r="C99" t="inlineStr">
        <is>
          <t>innovator</t>
        </is>
      </c>
      <c r="D99" t="n">
        <v>34.05</v>
      </c>
      <c r="E99" t="n">
        <v>34.05</v>
      </c>
      <c r="F99" s="7">
        <f>E99/D99-1</f>
        <v/>
      </c>
    </row>
    <row r="100">
      <c r="A100" t="inlineStr">
        <is>
          <t>DRN-07061/06</t>
        </is>
      </c>
      <c r="B100" t="inlineStr">
        <is>
          <t>OMCET</t>
        </is>
      </c>
      <c r="C100" t="inlineStr">
        <is>
          <t>generics</t>
        </is>
      </c>
      <c r="D100" t="n">
        <v>0.99</v>
      </c>
      <c r="E100" t="n">
        <v>0.99</v>
      </c>
      <c r="F100" s="7">
        <f>E100/D100-1</f>
        <v/>
      </c>
    </row>
    <row r="101">
      <c r="A101" t="inlineStr">
        <is>
          <t>DRN-07067/06</t>
        </is>
      </c>
      <c r="B101" t="inlineStr">
        <is>
          <t>BLOPRESS</t>
        </is>
      </c>
      <c r="C101" t="inlineStr">
        <is>
          <t>generics</t>
        </is>
      </c>
      <c r="D101" t="n">
        <v>6.14</v>
      </c>
      <c r="E101" t="n">
        <v>6.14</v>
      </c>
      <c r="F101" s="7">
        <f>E101/D101-1</f>
        <v/>
      </c>
    </row>
    <row r="102">
      <c r="A102" t="inlineStr">
        <is>
          <t>DRN-07155/06</t>
        </is>
      </c>
      <c r="B102" t="inlineStr">
        <is>
          <t>EMICIPRO</t>
        </is>
      </c>
      <c r="C102" t="inlineStr">
        <is>
          <t>generics</t>
        </is>
      </c>
      <c r="D102" t="n">
        <v>4.25</v>
      </c>
      <c r="E102" t="n">
        <v>4.25</v>
      </c>
      <c r="F102" s="7">
        <f>E102/D102-1</f>
        <v/>
      </c>
    </row>
    <row r="103">
      <c r="A103" t="inlineStr">
        <is>
          <t>DRN-07164/07</t>
        </is>
      </c>
      <c r="B103" t="inlineStr">
        <is>
          <t>BLOPRESS PLUS</t>
        </is>
      </c>
      <c r="C103" t="inlineStr">
        <is>
          <t>generics</t>
        </is>
      </c>
      <c r="D103" t="n">
        <v>6.92</v>
      </c>
      <c r="E103" t="n">
        <v>6.92</v>
      </c>
      <c r="F103" s="7">
        <f>E103/D103-1</f>
        <v/>
      </c>
    </row>
    <row r="104">
      <c r="A104" t="inlineStr">
        <is>
          <t>DRN-07205/07</t>
        </is>
      </c>
      <c r="B104" t="inlineStr">
        <is>
          <t>CELEBREX</t>
        </is>
      </c>
      <c r="C104" t="inlineStr">
        <is>
          <t>innovator</t>
        </is>
      </c>
      <c r="D104" t="n">
        <v>5.98</v>
      </c>
      <c r="E104" t="n">
        <v>5.98</v>
      </c>
      <c r="F104" s="7">
        <f>E104/D104-1</f>
        <v/>
      </c>
    </row>
    <row r="105">
      <c r="A105" t="inlineStr">
        <is>
          <t>DRN-07226/07</t>
        </is>
      </c>
      <c r="B105" t="inlineStr">
        <is>
          <t>TYKERB</t>
        </is>
      </c>
      <c r="C105" t="inlineStr">
        <is>
          <t>innovator</t>
        </is>
      </c>
      <c r="D105" t="n">
        <v>467.33</v>
      </c>
      <c r="E105" t="n">
        <v>467.33</v>
      </c>
      <c r="F105" s="7">
        <f>E105/D105-1</f>
        <v/>
      </c>
    </row>
    <row r="106">
      <c r="A106" t="inlineStr">
        <is>
          <t>DRN-07267/07</t>
        </is>
      </c>
      <c r="B106" t="inlineStr">
        <is>
          <t>NOVIRAX</t>
        </is>
      </c>
      <c r="C106" t="inlineStr">
        <is>
          <t>generics</t>
        </is>
      </c>
      <c r="D106" t="n">
        <v>2.57</v>
      </c>
      <c r="E106" t="n">
        <v>2.57</v>
      </c>
      <c r="F106" s="7">
        <f>E106/D106-1</f>
        <v/>
      </c>
    </row>
    <row r="107">
      <c r="A107" t="inlineStr">
        <is>
          <t>DRN-10038/22</t>
        </is>
      </c>
      <c r="B107" t="inlineStr">
        <is>
          <t xml:space="preserve">PEMETREXED KOANAA </t>
        </is>
      </c>
      <c r="C107" t="inlineStr">
        <is>
          <t>generics</t>
        </is>
      </c>
      <c r="D107" t="n">
        <v>340.88</v>
      </c>
      <c r="E107" t="n">
        <v>340.88</v>
      </c>
      <c r="F107" s="7">
        <f>E107/D107-1</f>
        <v/>
      </c>
    </row>
    <row r="108">
      <c r="A108" t="inlineStr">
        <is>
          <t>DRN-07298/07</t>
        </is>
      </c>
      <c r="B108" t="inlineStr">
        <is>
          <t>LIPITOR</t>
        </is>
      </c>
      <c r="C108" t="inlineStr">
        <is>
          <t>innovator</t>
        </is>
      </c>
      <c r="D108" t="n">
        <v>19.87</v>
      </c>
      <c r="E108" t="n">
        <v>19.87</v>
      </c>
      <c r="F108" s="7">
        <f>E108/D108-1</f>
        <v/>
      </c>
    </row>
    <row r="109">
      <c r="A109" t="inlineStr">
        <is>
          <t>DRN-07336/07</t>
        </is>
      </c>
      <c r="B109" t="inlineStr">
        <is>
          <t>EXFORGE</t>
        </is>
      </c>
      <c r="C109" t="inlineStr">
        <is>
          <t>innovator</t>
        </is>
      </c>
      <c r="D109" t="n">
        <v>6.58</v>
      </c>
      <c r="E109" t="n">
        <v>6.58</v>
      </c>
      <c r="F109" s="7">
        <f>E109/D109-1</f>
        <v/>
      </c>
    </row>
    <row r="110">
      <c r="A110" t="inlineStr">
        <is>
          <t>DRN-07337/07</t>
        </is>
      </c>
      <c r="B110" t="inlineStr">
        <is>
          <t>EXFORGE</t>
        </is>
      </c>
      <c r="C110" t="inlineStr">
        <is>
          <t>innovator</t>
        </is>
      </c>
      <c r="D110" t="n">
        <v>7.94</v>
      </c>
      <c r="E110" t="n">
        <v>7.94</v>
      </c>
      <c r="F110" s="7">
        <f>E110/D110-1</f>
        <v/>
      </c>
    </row>
    <row r="111">
      <c r="A111" t="inlineStr">
        <is>
          <t>DRN-07354/07</t>
        </is>
      </c>
      <c r="B111" t="inlineStr">
        <is>
          <t>LYRICA</t>
        </is>
      </c>
      <c r="C111" t="inlineStr">
        <is>
          <t>innovator</t>
        </is>
      </c>
      <c r="D111" t="n">
        <v>15.09</v>
      </c>
      <c r="E111" t="n">
        <v>15.09</v>
      </c>
      <c r="F111" s="7">
        <f>E111/D111-1</f>
        <v/>
      </c>
    </row>
    <row r="112">
      <c r="A112" t="inlineStr">
        <is>
          <t>DRN-07355/07</t>
        </is>
      </c>
      <c r="B112" t="inlineStr">
        <is>
          <t>COAPROVEL</t>
        </is>
      </c>
      <c r="C112" t="inlineStr">
        <is>
          <t>innovator</t>
        </is>
      </c>
      <c r="D112" t="n">
        <v>8.26</v>
      </c>
      <c r="E112" t="n">
        <v>8.26</v>
      </c>
      <c r="F112" s="7">
        <f>E112/D112-1</f>
        <v/>
      </c>
    </row>
    <row r="113">
      <c r="A113" t="inlineStr">
        <is>
          <t>DRN-07424/08</t>
        </is>
      </c>
      <c r="B113" t="inlineStr">
        <is>
          <t>TASIGNA</t>
        </is>
      </c>
      <c r="C113" t="inlineStr">
        <is>
          <t>innovator</t>
        </is>
      </c>
      <c r="D113" t="n">
        <v>1586.41</v>
      </c>
      <c r="E113" t="n">
        <v>1586.41</v>
      </c>
      <c r="F113" s="7">
        <f>E113/D113-1</f>
        <v/>
      </c>
    </row>
    <row r="114">
      <c r="A114" t="inlineStr">
        <is>
          <t>DRN-07439/08</t>
        </is>
      </c>
      <c r="B114" t="inlineStr">
        <is>
          <t>MEDVIROX</t>
        </is>
      </c>
      <c r="C114" t="inlineStr">
        <is>
          <t>generics</t>
        </is>
      </c>
      <c r="D114" t="n">
        <v>2.32</v>
      </c>
      <c r="E114" t="n">
        <v>2.32</v>
      </c>
      <c r="F114" s="7">
        <f>E114/D114-1</f>
        <v/>
      </c>
    </row>
    <row r="115">
      <c r="A115" t="inlineStr">
        <is>
          <t>DRN-07506/08</t>
        </is>
      </c>
      <c r="B115" t="inlineStr">
        <is>
          <t>NEUPRO</t>
        </is>
      </c>
      <c r="C115" t="inlineStr">
        <is>
          <t>innovator</t>
        </is>
      </c>
      <c r="D115" t="n">
        <v>16.77</v>
      </c>
      <c r="E115" t="n">
        <v>16.77</v>
      </c>
      <c r="F115" s="7">
        <f>E115/D115-1</f>
        <v/>
      </c>
    </row>
    <row r="116">
      <c r="A116" t="inlineStr">
        <is>
          <t>DRN-08078/11</t>
        </is>
      </c>
      <c r="B116" t="inlineStr">
        <is>
          <t>ECALTA</t>
        </is>
      </c>
      <c r="C116" t="inlineStr">
        <is>
          <t>innovator</t>
        </is>
      </c>
      <c r="D116" t="n">
        <v>63.62</v>
      </c>
      <c r="E116" t="n">
        <v>63.62</v>
      </c>
      <c r="F116" s="7">
        <f>E116/D116-1</f>
        <v/>
      </c>
    </row>
    <row r="117">
      <c r="A117" t="inlineStr">
        <is>
          <t>DRN-08080/11</t>
        </is>
      </c>
      <c r="B117" t="inlineStr">
        <is>
          <t>DEFORAX</t>
        </is>
      </c>
      <c r="C117" t="inlineStr">
        <is>
          <t>generics</t>
        </is>
      </c>
      <c r="D117" t="n">
        <v>1.55</v>
      </c>
      <c r="E117" t="n">
        <v>1.55</v>
      </c>
      <c r="F117" s="7">
        <f>E117/D117-1</f>
        <v/>
      </c>
    </row>
    <row r="118">
      <c r="A118" t="inlineStr">
        <is>
          <t>DRN-07507/08</t>
        </is>
      </c>
      <c r="B118" t="inlineStr">
        <is>
          <t>NEUPRO</t>
        </is>
      </c>
      <c r="C118" t="inlineStr">
        <is>
          <t>innovator</t>
        </is>
      </c>
      <c r="D118" t="n">
        <v>26.42</v>
      </c>
      <c r="E118" t="n">
        <v>26.42</v>
      </c>
      <c r="F118" s="7">
        <f>E118/D118-1</f>
        <v/>
      </c>
    </row>
    <row r="119">
      <c r="A119" t="inlineStr">
        <is>
          <t>DRN-07508/08</t>
        </is>
      </c>
      <c r="B119" t="inlineStr">
        <is>
          <t>NEUPRO</t>
        </is>
      </c>
      <c r="C119" t="inlineStr">
        <is>
          <t>innovator</t>
        </is>
      </c>
      <c r="D119" t="n">
        <v>34.15</v>
      </c>
      <c r="E119" t="n">
        <v>34.15</v>
      </c>
      <c r="F119" s="7">
        <f>E119/D119-1</f>
        <v/>
      </c>
    </row>
    <row r="120">
      <c r="A120" t="inlineStr">
        <is>
          <t>DRN-07509/08</t>
        </is>
      </c>
      <c r="B120" t="inlineStr">
        <is>
          <t>NEUPRO</t>
        </is>
      </c>
      <c r="C120" t="inlineStr">
        <is>
          <t>innovator</t>
        </is>
      </c>
      <c r="D120" t="n">
        <v>45.54</v>
      </c>
      <c r="E120" t="n">
        <v>45.54</v>
      </c>
      <c r="F120" s="7">
        <f>E120/D120-1</f>
        <v/>
      </c>
    </row>
    <row r="121">
      <c r="A121" t="inlineStr">
        <is>
          <t>DRN-07514/08</t>
        </is>
      </c>
      <c r="B121" t="inlineStr">
        <is>
          <t>REMERON SOLTAB</t>
        </is>
      </c>
      <c r="C121" t="inlineStr">
        <is>
          <t>innovator</t>
        </is>
      </c>
      <c r="D121" t="n">
        <v>8.41</v>
      </c>
      <c r="E121" t="n">
        <v>8.41</v>
      </c>
      <c r="F121" s="7">
        <f>E121/D121-1</f>
        <v/>
      </c>
    </row>
    <row r="122">
      <c r="A122" t="inlineStr">
        <is>
          <t>DRN-10209/23</t>
        </is>
      </c>
      <c r="B122" t="inlineStr">
        <is>
          <t>UBRELVY</t>
        </is>
      </c>
      <c r="C122" t="inlineStr">
        <is>
          <t>innovator</t>
        </is>
      </c>
      <c r="D122" t="n">
        <v>65.67</v>
      </c>
      <c r="E122" t="n">
        <v>65.67</v>
      </c>
      <c r="F122" s="7">
        <f>E122/D122-1</f>
        <v/>
      </c>
    </row>
    <row r="123">
      <c r="A123" t="inlineStr">
        <is>
          <t>DRN-07648/09</t>
        </is>
      </c>
      <c r="B123" t="inlineStr">
        <is>
          <t>AMARYL M</t>
        </is>
      </c>
      <c r="C123" t="inlineStr">
        <is>
          <t>innovator</t>
        </is>
      </c>
      <c r="D123" t="n">
        <v>3.15</v>
      </c>
      <c r="E123" t="n">
        <v>3.15</v>
      </c>
      <c r="F123" s="7">
        <f>E123/D123-1</f>
        <v/>
      </c>
    </row>
    <row r="124">
      <c r="A124" t="inlineStr">
        <is>
          <t>DRN-07653/09</t>
        </is>
      </c>
      <c r="B124" t="inlineStr">
        <is>
          <t>LISINO</t>
        </is>
      </c>
      <c r="C124" t="inlineStr">
        <is>
          <t>generics</t>
        </is>
      </c>
      <c r="D124" t="n">
        <v>1.12</v>
      </c>
      <c r="E124" t="n">
        <v>1.12</v>
      </c>
      <c r="F124" s="7">
        <f>E124/D124-1</f>
        <v/>
      </c>
    </row>
    <row r="125">
      <c r="A125" t="inlineStr">
        <is>
          <t>DRN-07654/09</t>
        </is>
      </c>
      <c r="B125" t="inlineStr">
        <is>
          <t>LISINO</t>
        </is>
      </c>
      <c r="C125" t="inlineStr">
        <is>
          <t>generics</t>
        </is>
      </c>
      <c r="D125" t="n">
        <v>1.86</v>
      </c>
      <c r="E125" t="n">
        <v>1.86</v>
      </c>
      <c r="F125" s="7">
        <f>E125/D125-1</f>
        <v/>
      </c>
    </row>
    <row r="126">
      <c r="A126" t="inlineStr">
        <is>
          <t>DRN-07655/09</t>
        </is>
      </c>
      <c r="B126" t="inlineStr">
        <is>
          <t>LISINO</t>
        </is>
      </c>
      <c r="C126" t="inlineStr">
        <is>
          <t>generics</t>
        </is>
      </c>
      <c r="D126" t="n">
        <v>3.19</v>
      </c>
      <c r="E126" t="n">
        <v>3.19</v>
      </c>
      <c r="F126" s="7">
        <f>E126/D126-1</f>
        <v/>
      </c>
    </row>
    <row r="127">
      <c r="A127" t="inlineStr">
        <is>
          <t>DRN-07674/09</t>
        </is>
      </c>
      <c r="B127" t="inlineStr">
        <is>
          <t>SEROQUEL XR</t>
        </is>
      </c>
      <c r="C127" t="inlineStr">
        <is>
          <t>innovator</t>
        </is>
      </c>
      <c r="D127" t="n">
        <v>26.3</v>
      </c>
      <c r="E127" t="n">
        <v>26.3</v>
      </c>
      <c r="F127" s="7">
        <f>E127/D127-1</f>
        <v/>
      </c>
    </row>
    <row r="128">
      <c r="A128" t="inlineStr">
        <is>
          <t>DRN-07675/09</t>
        </is>
      </c>
      <c r="B128" t="inlineStr">
        <is>
          <t>SEROQUEL XR</t>
        </is>
      </c>
      <c r="C128" t="inlineStr">
        <is>
          <t>innovator</t>
        </is>
      </c>
      <c r="D128" t="n">
        <v>36.87</v>
      </c>
      <c r="E128" t="n">
        <v>36.87</v>
      </c>
      <c r="F128" s="7">
        <f>E128/D128-1</f>
        <v/>
      </c>
    </row>
    <row r="129">
      <c r="A129" t="inlineStr">
        <is>
          <t>DRN-07676/09</t>
        </is>
      </c>
      <c r="B129" t="inlineStr">
        <is>
          <t>SEROQUEL XR</t>
        </is>
      </c>
      <c r="C129" t="inlineStr">
        <is>
          <t>innovator</t>
        </is>
      </c>
      <c r="D129" t="n">
        <v>45.96</v>
      </c>
      <c r="E129" t="n">
        <v>45.96</v>
      </c>
      <c r="F129" s="7">
        <f>E129/D129-1</f>
        <v/>
      </c>
    </row>
    <row r="130">
      <c r="A130" t="inlineStr">
        <is>
          <t>DRN-07681/09</t>
        </is>
      </c>
      <c r="B130" t="inlineStr">
        <is>
          <t>PRISTIQ</t>
        </is>
      </c>
      <c r="C130" t="inlineStr">
        <is>
          <t>innovator</t>
        </is>
      </c>
      <c r="D130" t="n">
        <v>8.42</v>
      </c>
      <c r="E130" t="n">
        <v>8.42</v>
      </c>
      <c r="F130" s="7">
        <f>E130/D130-1</f>
        <v/>
      </c>
    </row>
    <row r="131">
      <c r="A131" t="inlineStr">
        <is>
          <t>DRN-07718/09</t>
        </is>
      </c>
      <c r="B131" t="inlineStr">
        <is>
          <t>TAMIFLU</t>
        </is>
      </c>
      <c r="C131" t="inlineStr">
        <is>
          <t>innovator</t>
        </is>
      </c>
      <c r="D131" t="n">
        <v>3.43</v>
      </c>
      <c r="E131" t="n">
        <v>3.43</v>
      </c>
      <c r="F131" s="7">
        <f>E131/D131-1</f>
        <v/>
      </c>
    </row>
    <row r="132">
      <c r="A132" t="inlineStr">
        <is>
          <t>DRN-08467/15</t>
        </is>
      </c>
      <c r="B132" t="inlineStr">
        <is>
          <t>CIMZIA</t>
        </is>
      </c>
      <c r="C132" t="inlineStr">
        <is>
          <t>innovator</t>
        </is>
      </c>
      <c r="D132" t="n">
        <v>304.01</v>
      </c>
      <c r="E132" t="n">
        <v>304.01</v>
      </c>
      <c r="F132" s="7">
        <f>E132/D132-1</f>
        <v/>
      </c>
    </row>
    <row r="133">
      <c r="A133" t="inlineStr">
        <is>
          <t>DRN-08507/15</t>
        </is>
      </c>
      <c r="B133" t="inlineStr">
        <is>
          <t>STIVARGA</t>
        </is>
      </c>
      <c r="C133" t="inlineStr">
        <is>
          <t>innovator</t>
        </is>
      </c>
      <c r="D133" t="n">
        <v>1206.82</v>
      </c>
      <c r="E133" t="n">
        <v>1206.82</v>
      </c>
      <c r="F133" s="7">
        <f>E133/D133-1</f>
        <v/>
      </c>
    </row>
    <row r="134">
      <c r="A134" t="inlineStr">
        <is>
          <t>DRN-07719/09</t>
        </is>
      </c>
      <c r="B134" t="inlineStr">
        <is>
          <t>TAMIFLU</t>
        </is>
      </c>
      <c r="C134" t="inlineStr">
        <is>
          <t>innovator</t>
        </is>
      </c>
      <c r="D134" t="n">
        <v>5.14</v>
      </c>
      <c r="E134" t="n">
        <v>5.14</v>
      </c>
      <c r="F134" s="7">
        <f>E134/D134-1</f>
        <v/>
      </c>
    </row>
    <row r="135">
      <c r="A135" t="inlineStr">
        <is>
          <t>DRN-07746/10</t>
        </is>
      </c>
      <c r="B135" t="inlineStr">
        <is>
          <t>AMARYL</t>
        </is>
      </c>
      <c r="C135" t="inlineStr">
        <is>
          <t>innovator</t>
        </is>
      </c>
      <c r="D135" t="n">
        <v>5.14</v>
      </c>
      <c r="E135" t="n">
        <v>5.14</v>
      </c>
      <c r="F135" s="7">
        <f>E135/D135-1</f>
        <v/>
      </c>
    </row>
    <row r="136">
      <c r="A136" t="inlineStr">
        <is>
          <t>DRN-07777/10</t>
        </is>
      </c>
      <c r="B136" t="inlineStr">
        <is>
          <t>DEFORAX</t>
        </is>
      </c>
      <c r="C136" t="inlineStr">
        <is>
          <t>generics</t>
        </is>
      </c>
      <c r="D136" t="n">
        <v>1.37</v>
      </c>
      <c r="E136" t="n">
        <v>1.37</v>
      </c>
      <c r="F136" s="7">
        <f>E136/D136-1</f>
        <v/>
      </c>
    </row>
    <row r="137">
      <c r="A137" t="inlineStr">
        <is>
          <t>DRN-07783/10</t>
        </is>
      </c>
      <c r="B137" t="inlineStr">
        <is>
          <t>EXFORGE HCT</t>
        </is>
      </c>
      <c r="C137" t="inlineStr">
        <is>
          <t>innovator</t>
        </is>
      </c>
      <c r="D137" t="n">
        <v>8.02</v>
      </c>
      <c r="E137" t="n">
        <v>8.02</v>
      </c>
      <c r="F137" s="7">
        <f>E137/D137-1</f>
        <v/>
      </c>
    </row>
    <row r="138">
      <c r="A138" t="inlineStr">
        <is>
          <t>DRN-07784/10</t>
        </is>
      </c>
      <c r="B138" t="inlineStr">
        <is>
          <t>EXFORGE HCT</t>
        </is>
      </c>
      <c r="C138" t="inlineStr">
        <is>
          <t>innovator</t>
        </is>
      </c>
      <c r="D138" t="n">
        <v>9.380000000000001</v>
      </c>
      <c r="E138" t="n">
        <v>9.380000000000001</v>
      </c>
      <c r="F138" s="7">
        <f>E138/D138-1</f>
        <v/>
      </c>
    </row>
    <row r="139">
      <c r="A139" t="inlineStr">
        <is>
          <t>DRN-07797/10</t>
        </is>
      </c>
      <c r="B139" t="inlineStr">
        <is>
          <t>B-COR</t>
        </is>
      </c>
      <c r="C139" t="inlineStr">
        <is>
          <t>generics</t>
        </is>
      </c>
      <c r="D139" t="n">
        <v>2.96</v>
      </c>
      <c r="E139" t="n">
        <v>2.96</v>
      </c>
      <c r="F139" s="7">
        <f>E139/D139-1</f>
        <v/>
      </c>
    </row>
    <row r="140">
      <c r="A140" t="inlineStr">
        <is>
          <t>DRN-07799/10</t>
        </is>
      </c>
      <c r="B140" t="inlineStr">
        <is>
          <t>VICTOZA</t>
        </is>
      </c>
      <c r="C140" t="inlineStr">
        <is>
          <t>innovator</t>
        </is>
      </c>
      <c r="D140" t="n">
        <v>41.23</v>
      </c>
      <c r="E140" t="n">
        <v>41.23</v>
      </c>
      <c r="F140" s="7">
        <f>E140/D140-1</f>
        <v/>
      </c>
    </row>
    <row r="141">
      <c r="A141" t="inlineStr">
        <is>
          <t>DRN-07800/10</t>
        </is>
      </c>
      <c r="B141" t="inlineStr">
        <is>
          <t>REVOLADE</t>
        </is>
      </c>
      <c r="C141" t="inlineStr">
        <is>
          <t>innovator</t>
        </is>
      </c>
      <c r="D141" t="n">
        <v>342.01</v>
      </c>
      <c r="E141" t="n">
        <v>342.01</v>
      </c>
      <c r="F141" s="7">
        <f>E141/D141-1</f>
        <v/>
      </c>
    </row>
    <row r="142">
      <c r="A142" t="inlineStr">
        <is>
          <t>DRN-07801/10</t>
        </is>
      </c>
      <c r="B142" t="inlineStr">
        <is>
          <t>REVOLADE</t>
        </is>
      </c>
      <c r="C142" t="inlineStr">
        <is>
          <t>innovator</t>
        </is>
      </c>
      <c r="D142" t="n">
        <v>684.03</v>
      </c>
      <c r="E142" t="n">
        <v>684.03</v>
      </c>
      <c r="F142" s="7">
        <f>E142/D142-1</f>
        <v/>
      </c>
    </row>
    <row r="143">
      <c r="A143" t="inlineStr">
        <is>
          <t>DRN-07819/10</t>
        </is>
      </c>
      <c r="B143" t="inlineStr">
        <is>
          <t>DIAPRIDE</t>
        </is>
      </c>
      <c r="C143" t="inlineStr">
        <is>
          <t>generics</t>
        </is>
      </c>
      <c r="D143" t="n">
        <v>2.17</v>
      </c>
      <c r="E143" t="n">
        <v>2.17</v>
      </c>
      <c r="F143" s="7">
        <f>E143/D143-1</f>
        <v/>
      </c>
    </row>
    <row r="144">
      <c r="A144" t="inlineStr">
        <is>
          <t>DRN-07825/10</t>
        </is>
      </c>
      <c r="B144" t="inlineStr">
        <is>
          <t>GLUCOPHAGE XR</t>
        </is>
      </c>
      <c r="C144" t="inlineStr">
        <is>
          <t>innovator</t>
        </is>
      </c>
      <c r="D144" t="n">
        <v>3.28</v>
      </c>
      <c r="E144" t="n">
        <v>3.28</v>
      </c>
      <c r="F144" s="7">
        <f>E144/D144-1</f>
        <v/>
      </c>
    </row>
    <row r="145">
      <c r="A145" t="inlineStr">
        <is>
          <t>DRN-07912/11</t>
        </is>
      </c>
      <c r="B145" t="inlineStr">
        <is>
          <t>FAMVIR</t>
        </is>
      </c>
      <c r="C145" t="inlineStr">
        <is>
          <t>innovator</t>
        </is>
      </c>
      <c r="D145" t="n">
        <v>57.43</v>
      </c>
      <c r="E145" t="n">
        <v>57.43</v>
      </c>
      <c r="F145" s="7">
        <f>E145/D145-1</f>
        <v/>
      </c>
    </row>
    <row r="146">
      <c r="A146" t="inlineStr">
        <is>
          <t>DRN-08047/11</t>
        </is>
      </c>
      <c r="B146" t="inlineStr">
        <is>
          <t>VALDOXAN</t>
        </is>
      </c>
      <c r="C146" t="inlineStr">
        <is>
          <t>innovator</t>
        </is>
      </c>
      <c r="D146" t="n">
        <v>11.26</v>
      </c>
      <c r="E146" t="n">
        <v>11.26</v>
      </c>
      <c r="F146" s="7">
        <f>E146/D146-1</f>
        <v/>
      </c>
    </row>
    <row r="147">
      <c r="A147" t="inlineStr">
        <is>
          <t>DRN-08076/11</t>
        </is>
      </c>
      <c r="B147" t="inlineStr">
        <is>
          <t>DAIVOBET</t>
        </is>
      </c>
      <c r="C147" t="inlineStr">
        <is>
          <t>innovator</t>
        </is>
      </c>
      <c r="D147" t="n">
        <v>15.92</v>
      </c>
      <c r="E147" t="n">
        <v>15.92</v>
      </c>
      <c r="F147" s="7">
        <f>E147/D147-1</f>
        <v/>
      </c>
    </row>
    <row r="148">
      <c r="A148" t="inlineStr">
        <is>
          <t>DRN-08750/16</t>
        </is>
      </c>
      <c r="B148" t="inlineStr">
        <is>
          <t>DESFERAL</t>
        </is>
      </c>
      <c r="C148" t="inlineStr">
        <is>
          <t>innovator</t>
        </is>
      </c>
      <c r="D148" t="n">
        <v>26.21</v>
      </c>
      <c r="E148" t="n">
        <v>26.21</v>
      </c>
      <c r="F148" s="7">
        <f>E148/D148-1</f>
        <v/>
      </c>
    </row>
    <row r="149">
      <c r="A149" t="inlineStr">
        <is>
          <t>DRN-08801/17</t>
        </is>
      </c>
      <c r="B149" t="inlineStr">
        <is>
          <t>NOVOEIGHT</t>
        </is>
      </c>
      <c r="C149" t="inlineStr">
        <is>
          <t>innovator</t>
        </is>
      </c>
      <c r="D149" t="n">
        <v>59.61</v>
      </c>
      <c r="E149" t="n">
        <v>59.61</v>
      </c>
      <c r="F149" s="7">
        <f>E149/D149-1</f>
        <v/>
      </c>
    </row>
    <row r="150">
      <c r="A150" t="inlineStr">
        <is>
          <t>DRN-08087/11</t>
        </is>
      </c>
      <c r="B150" t="inlineStr">
        <is>
          <t>AMARYL M SR</t>
        </is>
      </c>
      <c r="C150" t="inlineStr">
        <is>
          <t>innovator</t>
        </is>
      </c>
      <c r="D150" t="n">
        <v>3.15</v>
      </c>
      <c r="E150" t="n">
        <v>3.15</v>
      </c>
      <c r="F150" s="7">
        <f>E150/D150-1</f>
        <v/>
      </c>
    </row>
    <row r="151">
      <c r="A151" t="inlineStr">
        <is>
          <t>DRN-08156/12</t>
        </is>
      </c>
      <c r="B151" t="inlineStr">
        <is>
          <t>TABUNEX</t>
        </is>
      </c>
      <c r="C151" t="inlineStr">
        <is>
          <t>generics</t>
        </is>
      </c>
      <c r="D151" t="n">
        <v>3.98</v>
      </c>
      <c r="E151" t="n">
        <v>3.98</v>
      </c>
      <c r="F151" s="7">
        <f>E151/D151-1</f>
        <v/>
      </c>
    </row>
    <row r="152">
      <c r="A152" t="inlineStr">
        <is>
          <t>DRN-08211/12</t>
        </is>
      </c>
      <c r="B152" t="inlineStr">
        <is>
          <t>L-CET</t>
        </is>
      </c>
      <c r="C152" t="inlineStr">
        <is>
          <t>generics</t>
        </is>
      </c>
      <c r="D152" t="n">
        <v>1.2</v>
      </c>
      <c r="E152" t="n">
        <v>1.2</v>
      </c>
      <c r="F152" s="7">
        <f>E152/D152-1</f>
        <v/>
      </c>
    </row>
    <row r="153">
      <c r="A153" t="inlineStr">
        <is>
          <t>DRN-08216/12</t>
        </is>
      </c>
      <c r="B153" t="inlineStr">
        <is>
          <t>G-PRIDE</t>
        </is>
      </c>
      <c r="C153" t="inlineStr">
        <is>
          <t>generics</t>
        </is>
      </c>
      <c r="D153" t="n">
        <v>0.65</v>
      </c>
      <c r="E153" t="n">
        <v>0.65</v>
      </c>
      <c r="F153" s="7">
        <f>E153/D153-1</f>
        <v/>
      </c>
    </row>
    <row r="154">
      <c r="A154" t="inlineStr">
        <is>
          <t>DRN-08217/12</t>
        </is>
      </c>
      <c r="B154" t="inlineStr">
        <is>
          <t>G-PRIDE</t>
        </is>
      </c>
      <c r="C154" t="inlineStr">
        <is>
          <t>generics</t>
        </is>
      </c>
      <c r="D154" t="n">
        <v>1.06</v>
      </c>
      <c r="E154" t="n">
        <v>1.06</v>
      </c>
      <c r="F154" s="7">
        <f>E154/D154-1</f>
        <v/>
      </c>
    </row>
    <row r="155">
      <c r="A155" t="inlineStr">
        <is>
          <t>DRN-08218/12</t>
        </is>
      </c>
      <c r="B155" t="inlineStr">
        <is>
          <t>G-PRIDE</t>
        </is>
      </c>
      <c r="C155" t="inlineStr">
        <is>
          <t>generics</t>
        </is>
      </c>
      <c r="D155" t="n">
        <v>1.18</v>
      </c>
      <c r="E155" t="n">
        <v>1.18</v>
      </c>
      <c r="F155" s="7">
        <f>E155/D155-1</f>
        <v/>
      </c>
    </row>
    <row r="156">
      <c r="A156" t="inlineStr">
        <is>
          <t>DRN-08250/13</t>
        </is>
      </c>
      <c r="B156" t="inlineStr">
        <is>
          <t>ELIQUIS</t>
        </is>
      </c>
      <c r="C156" t="inlineStr">
        <is>
          <t>innovator</t>
        </is>
      </c>
      <c r="D156" t="n">
        <v>31.99</v>
      </c>
      <c r="E156" t="n">
        <v>31.99</v>
      </c>
      <c r="F156" s="7">
        <f>E156/D156-1</f>
        <v/>
      </c>
    </row>
    <row r="157">
      <c r="A157" t="inlineStr">
        <is>
          <t>DRN-08261/13</t>
        </is>
      </c>
      <c r="B157" t="inlineStr">
        <is>
          <t>ZAHRA</t>
        </is>
      </c>
      <c r="C157" t="inlineStr">
        <is>
          <t>generics</t>
        </is>
      </c>
      <c r="D157" t="n">
        <v>1.99</v>
      </c>
      <c r="E157" t="n">
        <v>1.99</v>
      </c>
      <c r="F157" s="7">
        <f>E157/D157-1</f>
        <v/>
      </c>
    </row>
    <row r="158">
      <c r="A158" t="inlineStr">
        <is>
          <t>DRN-08418/14</t>
        </is>
      </c>
      <c r="B158" t="inlineStr">
        <is>
          <t>ELIQUIS</t>
        </is>
      </c>
      <c r="C158" t="inlineStr">
        <is>
          <t>innovator</t>
        </is>
      </c>
      <c r="D158" t="n">
        <v>31.99</v>
      </c>
      <c r="E158" t="n">
        <v>31.99</v>
      </c>
      <c r="F158" s="7">
        <f>E158/D158-1</f>
        <v/>
      </c>
    </row>
    <row r="159">
      <c r="A159" t="inlineStr">
        <is>
          <t>DRN-08446/15</t>
        </is>
      </c>
      <c r="B159" t="inlineStr">
        <is>
          <t>BILAXTEN</t>
        </is>
      </c>
      <c r="C159" t="inlineStr">
        <is>
          <t>innovator</t>
        </is>
      </c>
      <c r="D159" t="n">
        <v>2.93</v>
      </c>
      <c r="E159" t="n">
        <v>2.93</v>
      </c>
      <c r="F159" s="7">
        <f>E159/D159-1</f>
        <v/>
      </c>
    </row>
    <row r="160">
      <c r="A160" t="inlineStr">
        <is>
          <t>DRN-08454/15</t>
        </is>
      </c>
      <c r="B160" t="inlineStr">
        <is>
          <t>BUTRANS</t>
        </is>
      </c>
      <c r="C160" t="inlineStr">
        <is>
          <t>innovator</t>
        </is>
      </c>
      <c r="D160" t="n">
        <v>10.25</v>
      </c>
      <c r="E160" t="n">
        <v>10.25</v>
      </c>
      <c r="F160" s="7">
        <f>E160/D160-1</f>
        <v/>
      </c>
    </row>
    <row r="161">
      <c r="A161" t="inlineStr">
        <is>
          <t>DRN-08455/15</t>
        </is>
      </c>
      <c r="B161" t="inlineStr">
        <is>
          <t>BUTRANS</t>
        </is>
      </c>
      <c r="C161" t="inlineStr">
        <is>
          <t>innovator</t>
        </is>
      </c>
      <c r="D161" t="n">
        <v>18.63</v>
      </c>
      <c r="E161" t="n">
        <v>18.63</v>
      </c>
      <c r="F161" s="7">
        <f>E161/D161-1</f>
        <v/>
      </c>
    </row>
    <row r="162">
      <c r="A162" t="inlineStr">
        <is>
          <t>DRN-08456/15</t>
        </is>
      </c>
      <c r="B162" t="inlineStr">
        <is>
          <t>BUTRANS</t>
        </is>
      </c>
      <c r="C162" t="inlineStr">
        <is>
          <t>innovator</t>
        </is>
      </c>
      <c r="D162" t="n">
        <v>31.36</v>
      </c>
      <c r="E162" t="n">
        <v>31.36</v>
      </c>
      <c r="F162" s="7">
        <f>E162/D162-1</f>
        <v/>
      </c>
    </row>
    <row r="163">
      <c r="A163" t="inlineStr">
        <is>
          <t>DRN-09100/19</t>
        </is>
      </c>
      <c r="B163" t="inlineStr">
        <is>
          <t>TREVICTA</t>
        </is>
      </c>
      <c r="C163" t="inlineStr">
        <is>
          <t>innovator</t>
        </is>
      </c>
      <c r="D163" t="n">
        <v>266.01</v>
      </c>
      <c r="E163" t="n">
        <v>266.01</v>
      </c>
      <c r="F163" s="7">
        <f>E163/D163-1</f>
        <v/>
      </c>
    </row>
    <row r="164">
      <c r="A164" t="inlineStr">
        <is>
          <t>DRN-09101/19</t>
        </is>
      </c>
      <c r="B164" t="inlineStr">
        <is>
          <t>TREVICTA</t>
        </is>
      </c>
      <c r="C164" t="inlineStr">
        <is>
          <t>innovator</t>
        </is>
      </c>
      <c r="D164" t="n">
        <v>300.65</v>
      </c>
      <c r="E164" t="n">
        <v>300.65</v>
      </c>
      <c r="F164" s="7">
        <f>E164/D164-1</f>
        <v/>
      </c>
    </row>
    <row r="165">
      <c r="A165" t="inlineStr">
        <is>
          <t>DRN-08548/15</t>
        </is>
      </c>
      <c r="B165" t="inlineStr">
        <is>
          <t>PREGADEX</t>
        </is>
      </c>
      <c r="C165" t="inlineStr">
        <is>
          <t>generics</t>
        </is>
      </c>
      <c r="D165" t="n">
        <v>6.87</v>
      </c>
      <c r="E165" t="n">
        <v>6.87</v>
      </c>
      <c r="F165" s="7">
        <f>E165/D165-1</f>
        <v/>
      </c>
    </row>
    <row r="166">
      <c r="A166" t="inlineStr">
        <is>
          <t>DRN-08605/16</t>
        </is>
      </c>
      <c r="B166" t="inlineStr">
        <is>
          <t>XTANDI</t>
        </is>
      </c>
      <c r="C166" t="inlineStr">
        <is>
          <t>innovator</t>
        </is>
      </c>
      <c r="D166" t="n">
        <v>1296.31</v>
      </c>
      <c r="E166" t="n">
        <v>1296.31</v>
      </c>
      <c r="F166" s="7">
        <f>E166/D166-1</f>
        <v/>
      </c>
    </row>
    <row r="167">
      <c r="A167" t="inlineStr">
        <is>
          <t>DRN-08612/16</t>
        </is>
      </c>
      <c r="B167" t="inlineStr">
        <is>
          <t>ULTIBRO BREEZHALER</t>
        </is>
      </c>
      <c r="C167" t="inlineStr">
        <is>
          <t>innovator</t>
        </is>
      </c>
      <c r="D167" t="n">
        <v>20.77</v>
      </c>
      <c r="E167" t="n">
        <v>20.77</v>
      </c>
      <c r="F167" s="7">
        <f>E167/D167-1</f>
        <v/>
      </c>
    </row>
    <row r="168">
      <c r="A168" t="inlineStr">
        <is>
          <t>DRN-08613/16</t>
        </is>
      </c>
      <c r="B168" t="inlineStr">
        <is>
          <t>VFEND</t>
        </is>
      </c>
      <c r="C168" t="inlineStr">
        <is>
          <t>innovator</t>
        </is>
      </c>
      <c r="D168" t="n">
        <v>67.34</v>
      </c>
      <c r="E168" t="n">
        <v>67.34</v>
      </c>
      <c r="F168" s="7">
        <f>E168/D168-1</f>
        <v/>
      </c>
    </row>
    <row r="169">
      <c r="A169" t="inlineStr">
        <is>
          <t>DRN-08614/16</t>
        </is>
      </c>
      <c r="B169" t="inlineStr">
        <is>
          <t>VFEND</t>
        </is>
      </c>
      <c r="C169" t="inlineStr">
        <is>
          <t>innovator</t>
        </is>
      </c>
      <c r="D169" t="n">
        <v>269.37</v>
      </c>
      <c r="E169" t="n">
        <v>269.37</v>
      </c>
      <c r="F169" s="7">
        <f>E169/D169-1</f>
        <v/>
      </c>
    </row>
    <row r="170">
      <c r="A170" t="inlineStr">
        <is>
          <t>DRN-08653/16</t>
        </is>
      </c>
      <c r="B170" t="inlineStr">
        <is>
          <t>AUBAGIO</t>
        </is>
      </c>
      <c r="C170" t="inlineStr">
        <is>
          <t>innovator</t>
        </is>
      </c>
      <c r="D170" t="n">
        <v>282.03</v>
      </c>
      <c r="E170" t="n">
        <v>282.03</v>
      </c>
      <c r="F170" s="7">
        <f>E170/D170-1</f>
        <v/>
      </c>
    </row>
    <row r="171">
      <c r="A171" t="inlineStr">
        <is>
          <t>DRN-08687/16</t>
        </is>
      </c>
      <c r="B171" t="inlineStr">
        <is>
          <t>NERVAX</t>
        </is>
      </c>
      <c r="C171" t="inlineStr">
        <is>
          <t>generics</t>
        </is>
      </c>
      <c r="D171" t="n">
        <v>4.12</v>
      </c>
      <c r="E171" t="n">
        <v>4.12</v>
      </c>
      <c r="F171" s="7">
        <f>E171/D171-1</f>
        <v/>
      </c>
    </row>
    <row r="172">
      <c r="A172" t="inlineStr">
        <is>
          <t>DRN-08690/16</t>
        </is>
      </c>
      <c r="B172" t="inlineStr">
        <is>
          <t>IBRANCE</t>
        </is>
      </c>
      <c r="C172" t="inlineStr">
        <is>
          <t>innovator</t>
        </is>
      </c>
      <c r="D172" t="n">
        <v>1184.11</v>
      </c>
      <c r="E172" t="n">
        <v>1184.11</v>
      </c>
      <c r="F172" s="7">
        <f>E172/D172-1</f>
        <v/>
      </c>
    </row>
    <row r="173">
      <c r="A173" t="inlineStr">
        <is>
          <t>DRN-08691/16</t>
        </is>
      </c>
      <c r="B173" t="inlineStr">
        <is>
          <t>IBRANCE</t>
        </is>
      </c>
      <c r="C173" t="inlineStr">
        <is>
          <t>innovator</t>
        </is>
      </c>
      <c r="D173" t="n">
        <v>1184.11</v>
      </c>
      <c r="E173" t="n">
        <v>1184.11</v>
      </c>
      <c r="F173" s="7">
        <f>E173/D173-1</f>
        <v/>
      </c>
    </row>
    <row r="174">
      <c r="A174" t="inlineStr">
        <is>
          <t>DRN-08692/16</t>
        </is>
      </c>
      <c r="B174" t="inlineStr">
        <is>
          <t>IBRANCE</t>
        </is>
      </c>
      <c r="C174" t="inlineStr">
        <is>
          <t>innovator</t>
        </is>
      </c>
      <c r="D174" t="n">
        <v>1184.11</v>
      </c>
      <c r="E174" t="n">
        <v>1184.11</v>
      </c>
      <c r="F174" s="7">
        <f>E174/D174-1</f>
        <v/>
      </c>
    </row>
    <row r="175">
      <c r="A175" t="inlineStr">
        <is>
          <t>DRN-08701/16</t>
        </is>
      </c>
      <c r="B175" t="inlineStr">
        <is>
          <t>TECFIDERA</t>
        </is>
      </c>
      <c r="C175" t="inlineStr">
        <is>
          <t>innovator</t>
        </is>
      </c>
      <c r="D175" t="n">
        <v>472.87</v>
      </c>
      <c r="E175" t="n">
        <v>472.87</v>
      </c>
      <c r="F175" s="7">
        <f>E175/D175-1</f>
        <v/>
      </c>
    </row>
    <row r="176">
      <c r="A176" t="inlineStr">
        <is>
          <t>DRN-08714/16</t>
        </is>
      </c>
      <c r="B176" t="inlineStr">
        <is>
          <t>DEFONEX</t>
        </is>
      </c>
      <c r="C176" t="inlineStr">
        <is>
          <t>generics</t>
        </is>
      </c>
      <c r="D176" t="n">
        <v>3.58</v>
      </c>
      <c r="E176" t="n">
        <v>3.58</v>
      </c>
      <c r="F176" s="7">
        <f>E176/D176-1</f>
        <v/>
      </c>
    </row>
    <row r="177">
      <c r="A177" t="inlineStr">
        <is>
          <t>DRN-08722/16</t>
        </is>
      </c>
      <c r="B177" t="inlineStr">
        <is>
          <t>LIVAZO</t>
        </is>
      </c>
      <c r="C177" t="inlineStr">
        <is>
          <t>innovator</t>
        </is>
      </c>
      <c r="D177" t="n">
        <v>7.24</v>
      </c>
      <c r="E177" t="n">
        <v>7.24</v>
      </c>
      <c r="F177" s="7">
        <f>E177/D177-1</f>
        <v/>
      </c>
    </row>
    <row r="178">
      <c r="A178" t="inlineStr">
        <is>
          <t>DRN-08723/16</t>
        </is>
      </c>
      <c r="B178" t="inlineStr">
        <is>
          <t>LIVAZO</t>
        </is>
      </c>
      <c r="C178" t="inlineStr">
        <is>
          <t>innovator</t>
        </is>
      </c>
      <c r="D178" t="n">
        <v>8.52</v>
      </c>
      <c r="E178" t="n">
        <v>8.52</v>
      </c>
      <c r="F178" s="7">
        <f>E178/D178-1</f>
        <v/>
      </c>
    </row>
    <row r="179">
      <c r="A179" t="inlineStr">
        <is>
          <t>DRN-08813/17</t>
        </is>
      </c>
      <c r="B179" t="inlineStr">
        <is>
          <t>ATOZET</t>
        </is>
      </c>
      <c r="C179" t="inlineStr">
        <is>
          <t>innovator</t>
        </is>
      </c>
      <c r="D179" t="n">
        <v>17.82</v>
      </c>
      <c r="E179" t="n">
        <v>17.82</v>
      </c>
      <c r="F179" s="7">
        <f>E179/D179-1</f>
        <v/>
      </c>
    </row>
    <row r="180">
      <c r="A180" t="inlineStr">
        <is>
          <t>DRN-08814/17</t>
        </is>
      </c>
      <c r="B180" t="inlineStr">
        <is>
          <t>ATOZET</t>
        </is>
      </c>
      <c r="C180" t="inlineStr">
        <is>
          <t>innovator</t>
        </is>
      </c>
      <c r="D180" t="n">
        <v>18.49</v>
      </c>
      <c r="E180" t="n">
        <v>18.49</v>
      </c>
      <c r="F180" s="7">
        <f>E180/D180-1</f>
        <v/>
      </c>
    </row>
    <row r="181">
      <c r="A181" t="inlineStr">
        <is>
          <t>DRN-08815/17</t>
        </is>
      </c>
      <c r="B181" t="inlineStr">
        <is>
          <t>ATOZET</t>
        </is>
      </c>
      <c r="C181" t="inlineStr">
        <is>
          <t>innovator</t>
        </is>
      </c>
      <c r="D181" t="n">
        <v>19.33</v>
      </c>
      <c r="E181" t="n">
        <v>19.33</v>
      </c>
      <c r="F181" s="7">
        <f>E181/D181-1</f>
        <v/>
      </c>
    </row>
    <row r="182">
      <c r="A182" t="inlineStr">
        <is>
          <t>DRN-08816/17</t>
        </is>
      </c>
      <c r="B182" t="inlineStr">
        <is>
          <t>ATOZET</t>
        </is>
      </c>
      <c r="C182" t="inlineStr">
        <is>
          <t>innovator</t>
        </is>
      </c>
      <c r="D182" t="n">
        <v>19.33</v>
      </c>
      <c r="E182" t="n">
        <v>19.33</v>
      </c>
      <c r="F182" s="7">
        <f>E182/D182-1</f>
        <v/>
      </c>
    </row>
    <row r="183">
      <c r="A183" t="inlineStr">
        <is>
          <t>DRN-08839/17</t>
        </is>
      </c>
      <c r="B183" t="inlineStr">
        <is>
          <t>SAXENDA</t>
        </is>
      </c>
      <c r="C183" t="inlineStr">
        <is>
          <t>innovator</t>
        </is>
      </c>
      <c r="D183" t="n">
        <v>103.07</v>
      </c>
      <c r="E183" t="n">
        <v>103.07</v>
      </c>
      <c r="F183" s="7">
        <f>E183/D183-1</f>
        <v/>
      </c>
    </row>
    <row r="184">
      <c r="A184" t="inlineStr">
        <is>
          <t>DRN-08877/17</t>
        </is>
      </c>
      <c r="B184" t="inlineStr">
        <is>
          <t>NEO GABA</t>
        </is>
      </c>
      <c r="C184" t="inlineStr">
        <is>
          <t>generics</t>
        </is>
      </c>
      <c r="D184" t="n">
        <v>2.6</v>
      </c>
      <c r="E184" t="n">
        <v>2.6</v>
      </c>
      <c r="F184" s="7">
        <f>E184/D184-1</f>
        <v/>
      </c>
    </row>
    <row r="185">
      <c r="A185" t="inlineStr">
        <is>
          <t>DRN-08879/17</t>
        </is>
      </c>
      <c r="B185" t="inlineStr">
        <is>
          <t>NUCALA</t>
        </is>
      </c>
      <c r="C185" t="inlineStr">
        <is>
          <t>innovator</t>
        </is>
      </c>
      <c r="D185" t="n">
        <v>489.1</v>
      </c>
      <c r="E185" t="n">
        <v>489.1</v>
      </c>
      <c r="F185" s="7">
        <f>E185/D185-1</f>
        <v/>
      </c>
    </row>
    <row r="186">
      <c r="A186" t="inlineStr">
        <is>
          <t>DRN-08929/18</t>
        </is>
      </c>
      <c r="B186" t="inlineStr">
        <is>
          <t>G-PRIDE</t>
        </is>
      </c>
      <c r="C186" t="inlineStr">
        <is>
          <t>generics</t>
        </is>
      </c>
      <c r="D186" t="n">
        <v>1.95</v>
      </c>
      <c r="E186" t="n">
        <v>1.95</v>
      </c>
      <c r="F186" s="7">
        <f>E186/D186-1</f>
        <v/>
      </c>
    </row>
    <row r="187">
      <c r="A187" t="inlineStr">
        <is>
          <t>DRN-08972/19</t>
        </is>
      </c>
      <c r="B187" t="inlineStr">
        <is>
          <t>MUXAVA</t>
        </is>
      </c>
      <c r="C187" t="inlineStr">
        <is>
          <t>generics</t>
        </is>
      </c>
      <c r="D187" t="n">
        <v>5.17</v>
      </c>
      <c r="E187" t="n">
        <v>5.17</v>
      </c>
      <c r="F187" s="7">
        <f>E187/D187-1</f>
        <v/>
      </c>
    </row>
    <row r="188">
      <c r="A188" t="inlineStr">
        <is>
          <t>DRN-09077/19</t>
        </is>
      </c>
      <c r="B188" t="inlineStr">
        <is>
          <t>ADAZIO</t>
        </is>
      </c>
      <c r="C188" t="inlineStr">
        <is>
          <t>generics</t>
        </is>
      </c>
      <c r="D188" t="n">
        <v>10.06</v>
      </c>
      <c r="E188" t="n">
        <v>10.06</v>
      </c>
      <c r="F188" s="7">
        <f>E188/D188-1</f>
        <v/>
      </c>
    </row>
    <row r="189">
      <c r="A189" t="inlineStr">
        <is>
          <t>DRN-09078/19</t>
        </is>
      </c>
      <c r="B189" t="inlineStr">
        <is>
          <t>ADAZIO</t>
        </is>
      </c>
      <c r="C189" t="inlineStr">
        <is>
          <t>generics</t>
        </is>
      </c>
      <c r="D189" t="n">
        <v>20.12</v>
      </c>
      <c r="E189" t="n">
        <v>20.12</v>
      </c>
      <c r="F189" s="7">
        <f>E189/D189-1</f>
        <v/>
      </c>
    </row>
    <row r="190">
      <c r="A190" t="inlineStr">
        <is>
          <t>DRN-09079/19</t>
        </is>
      </c>
      <c r="B190" t="inlineStr">
        <is>
          <t>ADAZIO</t>
        </is>
      </c>
      <c r="C190" t="inlineStr">
        <is>
          <t>generics</t>
        </is>
      </c>
      <c r="D190" t="n">
        <v>16.92</v>
      </c>
      <c r="E190" t="n">
        <v>16.92</v>
      </c>
      <c r="F190" s="7">
        <f>E190/D190-1</f>
        <v/>
      </c>
    </row>
    <row r="191">
      <c r="A191" t="inlineStr">
        <is>
          <t>DRN-09085/19</t>
        </is>
      </c>
      <c r="B191" t="inlineStr">
        <is>
          <t>ADAZIO</t>
        </is>
      </c>
      <c r="C191" t="inlineStr">
        <is>
          <t>generics</t>
        </is>
      </c>
      <c r="D191" t="n">
        <v>2.7</v>
      </c>
      <c r="E191" t="n">
        <v>2.7</v>
      </c>
      <c r="F191" s="7">
        <f>E191/D191-1</f>
        <v/>
      </c>
    </row>
    <row r="192">
      <c r="A192" t="inlineStr">
        <is>
          <t>DRN-09099/19</t>
        </is>
      </c>
      <c r="B192" t="inlineStr">
        <is>
          <t>TREVICTA</t>
        </is>
      </c>
      <c r="C192" t="inlineStr">
        <is>
          <t>innovator</t>
        </is>
      </c>
      <c r="D192" t="n">
        <v>215.74</v>
      </c>
      <c r="E192" t="n">
        <v>215.74</v>
      </c>
      <c r="F192" s="7">
        <f>E192/D192-1</f>
        <v/>
      </c>
    </row>
    <row r="193">
      <c r="A193" t="inlineStr">
        <is>
          <t>DRN-09383/19</t>
        </is>
      </c>
      <c r="B193" t="inlineStr">
        <is>
          <t>MOXIQUIN</t>
        </is>
      </c>
      <c r="C193" t="inlineStr">
        <is>
          <t>generics</t>
        </is>
      </c>
      <c r="D193" t="n">
        <v>5.35</v>
      </c>
      <c r="E193" t="n">
        <v>5.35</v>
      </c>
      <c r="F193" s="7">
        <f>E193/D193-1</f>
        <v/>
      </c>
    </row>
    <row r="194">
      <c r="A194" t="inlineStr">
        <is>
          <t>DRN-09427/20</t>
        </is>
      </c>
      <c r="B194" t="inlineStr">
        <is>
          <t>GLENCET</t>
        </is>
      </c>
      <c r="C194" t="inlineStr">
        <is>
          <t>generics</t>
        </is>
      </c>
      <c r="D194" t="n">
        <v>1.32</v>
      </c>
      <c r="E194" t="n">
        <v>1.32</v>
      </c>
      <c r="F194" s="7">
        <f>E194/D194-1</f>
        <v/>
      </c>
    </row>
    <row r="195">
      <c r="A195" t="inlineStr">
        <is>
          <t>DRN-09102/19</t>
        </is>
      </c>
      <c r="B195" t="inlineStr">
        <is>
          <t>TREVICTA</t>
        </is>
      </c>
      <c r="C195" t="inlineStr">
        <is>
          <t>innovator</t>
        </is>
      </c>
      <c r="D195" t="n">
        <v>369.71</v>
      </c>
      <c r="E195" t="n">
        <v>369.71</v>
      </c>
      <c r="F195" s="7">
        <f>E195/D195-1</f>
        <v/>
      </c>
    </row>
    <row r="196">
      <c r="A196" t="inlineStr">
        <is>
          <t>DRN-09133/19</t>
        </is>
      </c>
      <c r="B196" t="inlineStr">
        <is>
          <t>BETATEN</t>
        </is>
      </c>
      <c r="C196" t="inlineStr">
        <is>
          <t>generics</t>
        </is>
      </c>
      <c r="D196" t="n">
        <v>41.47</v>
      </c>
      <c r="E196" t="n">
        <v>41.47</v>
      </c>
      <c r="F196" s="7">
        <f>E196/D196-1</f>
        <v/>
      </c>
    </row>
    <row r="197">
      <c r="A197" t="inlineStr">
        <is>
          <t>DRN-09493/20</t>
        </is>
      </c>
      <c r="B197" t="inlineStr">
        <is>
          <t>LEVAR 5</t>
        </is>
      </c>
      <c r="C197" t="inlineStr">
        <is>
          <t>generics</t>
        </is>
      </c>
      <c r="D197" t="n">
        <v>1.32</v>
      </c>
      <c r="E197" t="n">
        <v>1.32</v>
      </c>
      <c r="F197" s="7">
        <f>E197/D197-1</f>
        <v/>
      </c>
    </row>
    <row r="198">
      <c r="A198" t="inlineStr">
        <is>
          <t>DRN-09186/19</t>
        </is>
      </c>
      <c r="B198" t="inlineStr">
        <is>
          <t>GABEX</t>
        </is>
      </c>
      <c r="C198" t="inlineStr">
        <is>
          <t>generics</t>
        </is>
      </c>
      <c r="D198" t="n">
        <v>5.01</v>
      </c>
      <c r="E198" t="n">
        <v>5.01</v>
      </c>
      <c r="F198" s="7">
        <f>E198/D198-1</f>
        <v/>
      </c>
    </row>
    <row r="199">
      <c r="A199" t="inlineStr">
        <is>
          <t>DRN-09191/19</t>
        </is>
      </c>
      <c r="B199" t="inlineStr">
        <is>
          <t>LUCENTIS</t>
        </is>
      </c>
      <c r="C199" t="inlineStr">
        <is>
          <t>innovator</t>
        </is>
      </c>
      <c r="D199" t="n">
        <v>305.59</v>
      </c>
      <c r="E199" t="n">
        <v>305.59</v>
      </c>
      <c r="F199" s="7">
        <f>E199/D199-1</f>
        <v/>
      </c>
    </row>
    <row r="200">
      <c r="A200" t="inlineStr">
        <is>
          <t>DRN-09230/19</t>
        </is>
      </c>
      <c r="B200" t="inlineStr">
        <is>
          <t>XYRA-75</t>
        </is>
      </c>
      <c r="C200" t="inlineStr">
        <is>
          <t>generics</t>
        </is>
      </c>
      <c r="D200" t="n">
        <v>2.34</v>
      </c>
      <c r="E200" t="n">
        <v>2.34</v>
      </c>
      <c r="F200" s="7">
        <f>E200/D200-1</f>
        <v/>
      </c>
    </row>
    <row r="201">
      <c r="A201" t="inlineStr">
        <is>
          <t>DRN-09240/19</t>
        </is>
      </c>
      <c r="B201" t="inlineStr">
        <is>
          <t>RYDAPT</t>
        </is>
      </c>
      <c r="C201" t="inlineStr">
        <is>
          <t>innovator</t>
        </is>
      </c>
      <c r="D201" t="n">
        <v>5092.88</v>
      </c>
      <c r="E201" t="n">
        <v>5092.88</v>
      </c>
      <c r="F201" s="7">
        <f>E201/D201-1</f>
        <v/>
      </c>
    </row>
    <row r="202">
      <c r="A202" t="inlineStr">
        <is>
          <t>DRN-09241/19</t>
        </is>
      </c>
      <c r="B202" t="inlineStr">
        <is>
          <t>VENCLEXTA</t>
        </is>
      </c>
      <c r="C202" t="inlineStr">
        <is>
          <t>innovator</t>
        </is>
      </c>
      <c r="D202" t="n">
        <v>44.67</v>
      </c>
      <c r="E202" t="n">
        <v>44.67</v>
      </c>
      <c r="F202" s="7">
        <f>E202/D202-1</f>
        <v/>
      </c>
    </row>
    <row r="203">
      <c r="A203" t="inlineStr">
        <is>
          <t>DRN-09251/19</t>
        </is>
      </c>
      <c r="B203" t="inlineStr">
        <is>
          <t xml:space="preserve">LEVOZIN </t>
        </is>
      </c>
      <c r="C203" t="inlineStr">
        <is>
          <t>generics</t>
        </is>
      </c>
      <c r="D203" t="n">
        <v>1.08</v>
      </c>
      <c r="E203" t="n">
        <v>1.08</v>
      </c>
      <c r="F203" s="7">
        <f>E203/D203-1</f>
        <v/>
      </c>
    </row>
    <row r="204">
      <c r="A204" t="inlineStr">
        <is>
          <t>DRN-09572/21</t>
        </is>
      </c>
      <c r="B204" t="inlineStr">
        <is>
          <t>VORICET</t>
        </is>
      </c>
      <c r="C204" t="inlineStr">
        <is>
          <t>generics</t>
        </is>
      </c>
      <c r="D204" t="n">
        <v>28.94</v>
      </c>
      <c r="E204" t="n">
        <v>28.94</v>
      </c>
      <c r="F204" s="7">
        <f>E204/D204-1</f>
        <v/>
      </c>
    </row>
    <row r="205">
      <c r="A205" t="inlineStr">
        <is>
          <t>DRN-09580/21</t>
        </is>
      </c>
      <c r="B205" t="inlineStr">
        <is>
          <t>MOXIVE</t>
        </is>
      </c>
      <c r="C205" t="inlineStr">
        <is>
          <t>generics</t>
        </is>
      </c>
      <c r="D205" t="n">
        <v>3.77</v>
      </c>
      <c r="E205" t="n">
        <v>3.77</v>
      </c>
      <c r="F205" s="7">
        <f>E205/D205-1</f>
        <v/>
      </c>
    </row>
    <row r="206">
      <c r="A206" t="inlineStr">
        <is>
          <t>DRN-09268/19</t>
        </is>
      </c>
      <c r="B206" t="inlineStr">
        <is>
          <t>AROX</t>
        </is>
      </c>
      <c r="C206" t="inlineStr">
        <is>
          <t>generics</t>
        </is>
      </c>
      <c r="D206" t="n">
        <v>4.66</v>
      </c>
      <c r="E206" t="n">
        <v>4.66</v>
      </c>
      <c r="F206" s="7">
        <f>E206/D206-1</f>
        <v/>
      </c>
    </row>
    <row r="207">
      <c r="A207" t="inlineStr">
        <is>
          <t>DRN-09269/19</t>
        </is>
      </c>
      <c r="B207" t="inlineStr">
        <is>
          <t>AROX</t>
        </is>
      </c>
      <c r="C207" t="inlineStr">
        <is>
          <t>generics</t>
        </is>
      </c>
      <c r="D207" t="n">
        <v>5.94</v>
      </c>
      <c r="E207" t="n">
        <v>5.94</v>
      </c>
      <c r="F207" s="7">
        <f>E207/D207-1</f>
        <v/>
      </c>
    </row>
    <row r="208">
      <c r="A208" t="inlineStr">
        <is>
          <t>DRN-09295/19</t>
        </is>
      </c>
      <c r="B208" t="inlineStr">
        <is>
          <t>OMACE</t>
        </is>
      </c>
      <c r="C208" t="inlineStr">
        <is>
          <t>generics</t>
        </is>
      </c>
      <c r="D208" t="n">
        <v>32.33</v>
      </c>
      <c r="E208" t="n">
        <v>32.33</v>
      </c>
      <c r="F208" s="7">
        <f>E208/D208-1</f>
        <v/>
      </c>
    </row>
    <row r="209">
      <c r="A209" t="inlineStr">
        <is>
          <t>DRN-09296/19</t>
        </is>
      </c>
      <c r="B209" t="inlineStr">
        <is>
          <t>OMACE</t>
        </is>
      </c>
      <c r="C209" t="inlineStr">
        <is>
          <t>generics</t>
        </is>
      </c>
      <c r="D209" t="n">
        <v>53.54</v>
      </c>
      <c r="E209" t="n">
        <v>53.54</v>
      </c>
      <c r="F209" s="7">
        <f>E209/D209-1</f>
        <v/>
      </c>
    </row>
    <row r="210">
      <c r="A210" t="inlineStr">
        <is>
          <t>DRN-09297/19</t>
        </is>
      </c>
      <c r="B210" t="inlineStr">
        <is>
          <t>OMACE</t>
        </is>
      </c>
      <c r="C210" t="inlineStr">
        <is>
          <t>generics</t>
        </is>
      </c>
      <c r="D210" t="n">
        <v>91.94</v>
      </c>
      <c r="E210" t="n">
        <v>91.94</v>
      </c>
      <c r="F210" s="7">
        <f>E210/D210-1</f>
        <v/>
      </c>
    </row>
    <row r="211">
      <c r="A211" t="inlineStr">
        <is>
          <t>DRN-09299/19</t>
        </is>
      </c>
      <c r="B211" t="inlineStr">
        <is>
          <t>AIMOVIG</t>
        </is>
      </c>
      <c r="C211" t="inlineStr">
        <is>
          <t>innovator</t>
        </is>
      </c>
      <c r="D211" t="n">
        <v>139.48</v>
      </c>
      <c r="E211" t="n">
        <v>139.48</v>
      </c>
      <c r="F211" s="7">
        <f>E211/D211-1</f>
        <v/>
      </c>
    </row>
    <row r="212">
      <c r="A212" t="inlineStr">
        <is>
          <t>DRN-09334/19</t>
        </is>
      </c>
      <c r="B212" t="inlineStr">
        <is>
          <t>LOTEVAN</t>
        </is>
      </c>
      <c r="C212" t="inlineStr">
        <is>
          <t>generics</t>
        </is>
      </c>
      <c r="D212" t="n">
        <v>5.99</v>
      </c>
      <c r="E212" t="n">
        <v>5.99</v>
      </c>
      <c r="F212" s="7">
        <f>E212/D212-1</f>
        <v/>
      </c>
    </row>
    <row r="213">
      <c r="A213" t="inlineStr">
        <is>
          <t>DRN-09335/19</t>
        </is>
      </c>
      <c r="B213" t="inlineStr">
        <is>
          <t>LOTEVAN</t>
        </is>
      </c>
      <c r="C213" t="inlineStr">
        <is>
          <t>generics</t>
        </is>
      </c>
      <c r="D213" t="n">
        <v>7.23</v>
      </c>
      <c r="E213" t="n">
        <v>7.23</v>
      </c>
      <c r="F213" s="7">
        <f>E213/D213-1</f>
        <v/>
      </c>
    </row>
    <row r="214">
      <c r="A214" t="inlineStr">
        <is>
          <t>DRN-09346/19</t>
        </is>
      </c>
      <c r="B214" t="inlineStr">
        <is>
          <t>VOMRAN</t>
        </is>
      </c>
      <c r="C214" t="inlineStr">
        <is>
          <t>generics</t>
        </is>
      </c>
      <c r="D214" t="n">
        <v>9.19</v>
      </c>
      <c r="E214" t="n">
        <v>9.19</v>
      </c>
      <c r="F214" s="7">
        <f>E214/D214-1</f>
        <v/>
      </c>
    </row>
    <row r="215">
      <c r="A215" t="inlineStr">
        <is>
          <t>DRN-09347/19</t>
        </is>
      </c>
      <c r="B215" t="inlineStr">
        <is>
          <t>VOMRAN</t>
        </is>
      </c>
      <c r="C215" t="inlineStr">
        <is>
          <t>generics</t>
        </is>
      </c>
      <c r="D215" t="n">
        <v>13.23</v>
      </c>
      <c r="E215" t="n">
        <v>13.23</v>
      </c>
      <c r="F215" s="7">
        <f>E215/D215-1</f>
        <v/>
      </c>
    </row>
    <row r="216">
      <c r="A216" t="inlineStr">
        <is>
          <t>DRN-09348/19</t>
        </is>
      </c>
      <c r="B216" t="inlineStr">
        <is>
          <t>ALLERCET</t>
        </is>
      </c>
      <c r="C216" t="inlineStr">
        <is>
          <t>generics</t>
        </is>
      </c>
      <c r="D216" t="n">
        <v>1.46</v>
      </c>
      <c r="E216" t="n">
        <v>1.46</v>
      </c>
      <c r="F216" s="7">
        <f>E216/D216-1</f>
        <v/>
      </c>
    </row>
    <row r="217">
      <c r="A217" t="inlineStr">
        <is>
          <t>DRN-09349/19</t>
        </is>
      </c>
      <c r="B217" t="inlineStr">
        <is>
          <t>ALLERCET</t>
        </is>
      </c>
      <c r="C217" t="inlineStr">
        <is>
          <t>generics</t>
        </is>
      </c>
      <c r="D217" t="n">
        <v>4.88</v>
      </c>
      <c r="E217" t="n">
        <v>4.88</v>
      </c>
      <c r="F217" s="7">
        <f>E217/D217-1</f>
        <v/>
      </c>
    </row>
    <row r="218">
      <c r="A218" t="inlineStr">
        <is>
          <t>DRN-09350/19</t>
        </is>
      </c>
      <c r="B218" t="inlineStr">
        <is>
          <t>AVANSART</t>
        </is>
      </c>
      <c r="C218" t="inlineStr">
        <is>
          <t>generics</t>
        </is>
      </c>
      <c r="D218" t="n">
        <v>5.08</v>
      </c>
      <c r="E218" t="n">
        <v>5.08</v>
      </c>
      <c r="F218" s="7">
        <f>E218/D218-1</f>
        <v/>
      </c>
    </row>
    <row r="219">
      <c r="A219" t="inlineStr">
        <is>
          <t>DRN-05110/99</t>
        </is>
      </c>
      <c r="B219" t="inlineStr">
        <is>
          <t>ZOFRAN MELT</t>
        </is>
      </c>
      <c r="C219" t="inlineStr">
        <is>
          <t>innovator</t>
        </is>
      </c>
      <c r="D219" t="n">
        <v>16.61</v>
      </c>
      <c r="E219" t="n">
        <v>16.61</v>
      </c>
      <c r="F219" s="7">
        <f>E219/D219-1</f>
        <v/>
      </c>
    </row>
    <row r="220">
      <c r="A220" t="inlineStr">
        <is>
          <t>DRN-05228/00</t>
        </is>
      </c>
      <c r="B220" t="inlineStr">
        <is>
          <t>APROVEL</t>
        </is>
      </c>
      <c r="C220" t="inlineStr">
        <is>
          <t>innovator</t>
        </is>
      </c>
      <c r="D220" t="n">
        <v>6.2</v>
      </c>
      <c r="E220" t="n">
        <v>6.2</v>
      </c>
      <c r="F220" s="7">
        <f>E220/D220-1</f>
        <v/>
      </c>
    </row>
    <row r="221">
      <c r="A221" t="inlineStr">
        <is>
          <t>DRN-09482/20</t>
        </is>
      </c>
      <c r="B221" t="inlineStr">
        <is>
          <t>XIGDUO XR</t>
        </is>
      </c>
      <c r="C221" t="inlineStr">
        <is>
          <t>innovator</t>
        </is>
      </c>
      <c r="D221" t="n">
        <v>15.5</v>
      </c>
      <c r="E221" t="n">
        <v>15.5</v>
      </c>
      <c r="F221" s="7">
        <f>E221/D221-1</f>
        <v/>
      </c>
    </row>
    <row r="222">
      <c r="A222" t="inlineStr">
        <is>
          <t>DRN-09483/20</t>
        </is>
      </c>
      <c r="B222" t="inlineStr">
        <is>
          <t>XIGDUO XR</t>
        </is>
      </c>
      <c r="C222" t="inlineStr">
        <is>
          <t>innovator</t>
        </is>
      </c>
      <c r="D222" t="n">
        <v>17.3</v>
      </c>
      <c r="E222" t="n">
        <v>17.3</v>
      </c>
      <c r="F222" s="7">
        <f>E222/D222-1</f>
        <v/>
      </c>
    </row>
    <row r="223">
      <c r="A223" t="inlineStr">
        <is>
          <t>DRN-09484/20</t>
        </is>
      </c>
      <c r="B223" t="inlineStr">
        <is>
          <t>XIGDUO XR</t>
        </is>
      </c>
      <c r="C223" t="inlineStr">
        <is>
          <t>innovator</t>
        </is>
      </c>
      <c r="D223" t="n">
        <v>17.51</v>
      </c>
      <c r="E223" t="n">
        <v>17.51</v>
      </c>
      <c r="F223" s="7">
        <f>E223/D223-1</f>
        <v/>
      </c>
    </row>
    <row r="224">
      <c r="A224" t="inlineStr">
        <is>
          <t>DRN-09485/20</t>
        </is>
      </c>
      <c r="B224" t="inlineStr">
        <is>
          <t>XIGDUO XR</t>
        </is>
      </c>
      <c r="C224" t="inlineStr">
        <is>
          <t>innovator</t>
        </is>
      </c>
      <c r="D224" t="n">
        <v>17.51</v>
      </c>
      <c r="E224" t="n">
        <v>17.51</v>
      </c>
      <c r="F224" s="7">
        <f>E224/D224-1</f>
        <v/>
      </c>
    </row>
    <row r="225">
      <c r="A225" t="inlineStr">
        <is>
          <t>DRN-09492/20</t>
        </is>
      </c>
      <c r="B225" t="inlineStr">
        <is>
          <t>LEVAR 5</t>
        </is>
      </c>
      <c r="C225" t="inlineStr">
        <is>
          <t>generics</t>
        </is>
      </c>
      <c r="D225" t="n">
        <v>0.44</v>
      </c>
      <c r="E225" t="n">
        <v>0.44</v>
      </c>
      <c r="F225" s="7">
        <f>E225/D225-1</f>
        <v/>
      </c>
    </row>
    <row r="226">
      <c r="A226" t="inlineStr">
        <is>
          <t>DRN-00107/89</t>
        </is>
      </c>
      <c r="B226" t="inlineStr">
        <is>
          <t>TENORMIN</t>
        </is>
      </c>
      <c r="C226" t="inlineStr">
        <is>
          <t>innovator</t>
        </is>
      </c>
      <c r="D226" t="n">
        <v>1.83</v>
      </c>
      <c r="E226" t="n">
        <v>1.83</v>
      </c>
      <c r="F226" s="7">
        <f>E226/D226-1</f>
        <v/>
      </c>
    </row>
    <row r="227">
      <c r="A227" t="inlineStr">
        <is>
          <t>DRN-09505/20</t>
        </is>
      </c>
      <c r="B227" t="inlineStr">
        <is>
          <t>OCALIVA</t>
        </is>
      </c>
      <c r="C227" t="inlineStr">
        <is>
          <t>innovator</t>
        </is>
      </c>
      <c r="D227" t="n">
        <v>1021.72</v>
      </c>
      <c r="E227" t="n">
        <v>1021.72</v>
      </c>
      <c r="F227" s="7">
        <f>E227/D227-1</f>
        <v/>
      </c>
    </row>
    <row r="228">
      <c r="A228" t="inlineStr">
        <is>
          <t>DRN-09506/20</t>
        </is>
      </c>
      <c r="B228" t="inlineStr">
        <is>
          <t>OCALIVA</t>
        </is>
      </c>
      <c r="C228" t="inlineStr">
        <is>
          <t>innovator</t>
        </is>
      </c>
      <c r="D228" t="n">
        <v>1021.72</v>
      </c>
      <c r="E228" t="n">
        <v>1021.72</v>
      </c>
      <c r="F228" s="7">
        <f>E228/D228-1</f>
        <v/>
      </c>
    </row>
    <row r="229">
      <c r="A229" t="inlineStr">
        <is>
          <t>DRN-09518/21</t>
        </is>
      </c>
      <c r="B229" t="inlineStr">
        <is>
          <t>GIZLAN</t>
        </is>
      </c>
      <c r="C229" t="inlineStr">
        <is>
          <t>generics</t>
        </is>
      </c>
      <c r="D229" t="n">
        <v>4.57</v>
      </c>
      <c r="E229" t="n">
        <v>4.57</v>
      </c>
      <c r="F229" s="7">
        <f>E229/D229-1</f>
        <v/>
      </c>
    </row>
    <row r="230">
      <c r="A230" t="inlineStr">
        <is>
          <t>DRN-09520/21</t>
        </is>
      </c>
      <c r="B230" t="inlineStr">
        <is>
          <t>GIZLAN PLUS</t>
        </is>
      </c>
      <c r="C230" t="inlineStr">
        <is>
          <t>generics</t>
        </is>
      </c>
      <c r="D230" t="n">
        <v>5.27</v>
      </c>
      <c r="E230" t="n">
        <v>5.27</v>
      </c>
      <c r="F230" s="7">
        <f>E230/D230-1</f>
        <v/>
      </c>
    </row>
    <row r="231">
      <c r="A231" t="inlineStr">
        <is>
          <t>DRN-09546/21</t>
        </is>
      </c>
      <c r="B231" t="inlineStr">
        <is>
          <t>TALZENNA</t>
        </is>
      </c>
      <c r="C231" t="inlineStr">
        <is>
          <t>innovator</t>
        </is>
      </c>
      <c r="D231" t="n">
        <v>730.9</v>
      </c>
      <c r="E231" t="n">
        <v>730.9</v>
      </c>
      <c r="F231" s="7">
        <f>E231/D231-1</f>
        <v/>
      </c>
    </row>
    <row r="232">
      <c r="A232" t="inlineStr">
        <is>
          <t>DRN-09547/21</t>
        </is>
      </c>
      <c r="B232" t="inlineStr">
        <is>
          <t>TALZENNA</t>
        </is>
      </c>
      <c r="C232" t="inlineStr">
        <is>
          <t>innovator</t>
        </is>
      </c>
      <c r="D232" t="n">
        <v>2192.69</v>
      </c>
      <c r="E232" t="n">
        <v>2192.69</v>
      </c>
      <c r="F232" s="7">
        <f>E232/D232-1</f>
        <v/>
      </c>
    </row>
    <row r="233">
      <c r="A233" t="inlineStr">
        <is>
          <t>DRN-05109/99</t>
        </is>
      </c>
      <c r="B233" t="inlineStr">
        <is>
          <t>ZOFRAN MELT</t>
        </is>
      </c>
      <c r="C233" t="inlineStr">
        <is>
          <t>innovator</t>
        </is>
      </c>
      <c r="D233" t="n">
        <v>11.84</v>
      </c>
      <c r="E233" t="n">
        <v>11.84</v>
      </c>
      <c r="F233" s="7">
        <f>E233/D233-1</f>
        <v/>
      </c>
    </row>
    <row r="234">
      <c r="A234" t="inlineStr">
        <is>
          <t>DRN-09716/21</t>
        </is>
      </c>
      <c r="B234" t="inlineStr">
        <is>
          <t>QUETTA XR</t>
        </is>
      </c>
      <c r="C234" t="inlineStr">
        <is>
          <t>generics</t>
        </is>
      </c>
      <c r="D234" t="n">
        <v>15.23</v>
      </c>
      <c r="E234" t="n">
        <v>15.23</v>
      </c>
      <c r="F234" s="7">
        <f>E234/D234-1</f>
        <v/>
      </c>
    </row>
    <row r="235">
      <c r="A235" t="inlineStr">
        <is>
          <t>DRN-03992/96</t>
        </is>
      </c>
      <c r="B235" t="inlineStr">
        <is>
          <t>TENOLOL</t>
        </is>
      </c>
      <c r="C235" t="inlineStr">
        <is>
          <t>generics</t>
        </is>
      </c>
      <c r="D235" t="n">
        <v>1.4</v>
      </c>
      <c r="E235" t="n">
        <v>1.4</v>
      </c>
      <c r="F235" s="7">
        <f>E235/D235-1</f>
        <v/>
      </c>
    </row>
    <row r="236">
      <c r="A236" t="inlineStr">
        <is>
          <t>DRN-03993/96</t>
        </is>
      </c>
      <c r="B236" t="inlineStr">
        <is>
          <t>TENOLOL</t>
        </is>
      </c>
      <c r="C236" t="inlineStr">
        <is>
          <t>generics</t>
        </is>
      </c>
      <c r="D236" t="n">
        <v>0.83</v>
      </c>
      <c r="E236" t="n">
        <v>0.83</v>
      </c>
      <c r="F236" s="7">
        <f>E236/D236-1</f>
        <v/>
      </c>
    </row>
    <row r="237">
      <c r="A237" t="inlineStr">
        <is>
          <t>DRN-04332/97</t>
        </is>
      </c>
      <c r="B237" t="inlineStr">
        <is>
          <t>CIPRODAR</t>
        </is>
      </c>
      <c r="C237" t="inlineStr">
        <is>
          <t>generics</t>
        </is>
      </c>
      <c r="D237" t="n">
        <v>5.24</v>
      </c>
      <c r="E237" t="n">
        <v>5.24</v>
      </c>
      <c r="F237" s="7">
        <f>E237/D237-1</f>
        <v/>
      </c>
    </row>
    <row r="238">
      <c r="A238" t="inlineStr">
        <is>
          <t>DRN-04348/97</t>
        </is>
      </c>
      <c r="B238" t="inlineStr">
        <is>
          <t>AMARYL</t>
        </is>
      </c>
      <c r="C238" t="inlineStr">
        <is>
          <t>innovator</t>
        </is>
      </c>
      <c r="D238" t="n">
        <v>1.87</v>
      </c>
      <c r="E238" t="n">
        <v>1.87</v>
      </c>
      <c r="F238" s="7">
        <f>E238/D238-1</f>
        <v/>
      </c>
    </row>
    <row r="239">
      <c r="A239" t="inlineStr">
        <is>
          <t>DRN-04349/97</t>
        </is>
      </c>
      <c r="B239" t="inlineStr">
        <is>
          <t>AMARYL</t>
        </is>
      </c>
      <c r="C239" t="inlineStr">
        <is>
          <t>innovator</t>
        </is>
      </c>
      <c r="D239" t="n">
        <v>3.15</v>
      </c>
      <c r="E239" t="n">
        <v>3.15</v>
      </c>
      <c r="F239" s="7">
        <f>E239/D239-1</f>
        <v/>
      </c>
    </row>
    <row r="240">
      <c r="A240" t="inlineStr">
        <is>
          <t>DRN-04350/97</t>
        </is>
      </c>
      <c r="B240" t="inlineStr">
        <is>
          <t>AMARYL</t>
        </is>
      </c>
      <c r="C240" t="inlineStr">
        <is>
          <t>innovator</t>
        </is>
      </c>
      <c r="D240" t="n">
        <v>4.63</v>
      </c>
      <c r="E240" t="n">
        <v>4.63</v>
      </c>
      <c r="F240" s="7">
        <f>E240/D240-1</f>
        <v/>
      </c>
    </row>
    <row r="241">
      <c r="A241" t="inlineStr">
        <is>
          <t>DRN-04498/98</t>
        </is>
      </c>
      <c r="B241" t="inlineStr">
        <is>
          <t>NATRILIX SR</t>
        </is>
      </c>
      <c r="C241" t="inlineStr">
        <is>
          <t>innovator</t>
        </is>
      </c>
      <c r="D241" t="n">
        <v>2.71</v>
      </c>
      <c r="E241" t="n">
        <v>2.71</v>
      </c>
      <c r="F241" s="7">
        <f>E241/D241-1</f>
        <v/>
      </c>
    </row>
    <row r="242">
      <c r="A242" t="inlineStr">
        <is>
          <t>DRN-04561/98</t>
        </is>
      </c>
      <c r="B242" t="inlineStr">
        <is>
          <t>SEROQUEL</t>
        </is>
      </c>
      <c r="C242" t="inlineStr">
        <is>
          <t>innovator</t>
        </is>
      </c>
      <c r="D242" t="n">
        <v>9.51</v>
      </c>
      <c r="E242" t="n">
        <v>9.51</v>
      </c>
      <c r="F242" s="7">
        <f>E242/D242-1</f>
        <v/>
      </c>
    </row>
    <row r="243">
      <c r="A243" t="inlineStr">
        <is>
          <t>DRN-04562/98</t>
        </is>
      </c>
      <c r="B243" t="inlineStr">
        <is>
          <t>SEROQUEL</t>
        </is>
      </c>
      <c r="C243" t="inlineStr">
        <is>
          <t>innovator</t>
        </is>
      </c>
      <c r="D243" t="n">
        <v>11.83</v>
      </c>
      <c r="E243" t="n">
        <v>11.83</v>
      </c>
      <c r="F243" s="7">
        <f>E243/D243-1</f>
        <v/>
      </c>
    </row>
    <row r="244">
      <c r="A244" t="inlineStr">
        <is>
          <t>DRN-04563/98</t>
        </is>
      </c>
      <c r="B244" t="inlineStr">
        <is>
          <t>SEROQUEL</t>
        </is>
      </c>
      <c r="C244" t="inlineStr">
        <is>
          <t>innovator</t>
        </is>
      </c>
      <c r="D244" t="n">
        <v>23.67</v>
      </c>
      <c r="E244" t="n">
        <v>23.67</v>
      </c>
      <c r="F244" s="7">
        <f>E244/D244-1</f>
        <v/>
      </c>
    </row>
    <row r="245">
      <c r="A245" t="inlineStr">
        <is>
          <t>DRN-04712/98</t>
        </is>
      </c>
      <c r="B245" t="inlineStr">
        <is>
          <t>ZOFRAN</t>
        </is>
      </c>
      <c r="C245" t="inlineStr">
        <is>
          <t>innovator</t>
        </is>
      </c>
      <c r="D245" t="n">
        <v>11.25</v>
      </c>
      <c r="E245" t="n">
        <v>11.25</v>
      </c>
      <c r="F245" s="7">
        <f>E245/D245-1</f>
        <v/>
      </c>
    </row>
    <row r="246">
      <c r="A246" t="inlineStr">
        <is>
          <t>DRN-04791/99</t>
        </is>
      </c>
      <c r="B246" t="inlineStr">
        <is>
          <t>NASONEX</t>
        </is>
      </c>
      <c r="C246" t="inlineStr">
        <is>
          <t>innovator</t>
        </is>
      </c>
      <c r="D246" t="n">
        <v>4.68</v>
      </c>
      <c r="E246" t="n">
        <v>4.68</v>
      </c>
      <c r="F246" s="7">
        <f>E246/D246-1</f>
        <v/>
      </c>
    </row>
    <row r="247">
      <c r="A247" t="inlineStr">
        <is>
          <t>DRN-04922/99</t>
        </is>
      </c>
      <c r="B247" t="inlineStr">
        <is>
          <t>SANDOSTATIN LAR</t>
        </is>
      </c>
      <c r="C247" t="inlineStr">
        <is>
          <t>innovator</t>
        </is>
      </c>
      <c r="D247" t="n">
        <v>448.32</v>
      </c>
      <c r="E247" t="n">
        <v>448.32</v>
      </c>
      <c r="F247" s="7">
        <f>E247/D247-1</f>
        <v/>
      </c>
    </row>
    <row r="248">
      <c r="A248" t="inlineStr">
        <is>
          <t>DRN-09717/21</t>
        </is>
      </c>
      <c r="B248" t="inlineStr">
        <is>
          <t>QUETTA XR</t>
        </is>
      </c>
      <c r="C248" t="inlineStr">
        <is>
          <t>generics</t>
        </is>
      </c>
      <c r="D248" t="n">
        <v>21.09</v>
      </c>
      <c r="E248" t="n">
        <v>21.09</v>
      </c>
      <c r="F248" s="7">
        <f>E248/D248-1</f>
        <v/>
      </c>
    </row>
    <row r="249">
      <c r="A249" t="inlineStr">
        <is>
          <t>DRN-09737/21</t>
        </is>
      </c>
      <c r="B249" t="inlineStr">
        <is>
          <t>VENEX XR</t>
        </is>
      </c>
      <c r="C249" t="inlineStr">
        <is>
          <t>generics</t>
        </is>
      </c>
      <c r="D249" t="n">
        <v>4.24</v>
      </c>
      <c r="E249" t="n">
        <v>4.24</v>
      </c>
      <c r="F249" s="7">
        <f>E249/D249-1</f>
        <v/>
      </c>
    </row>
    <row r="250">
      <c r="A250" t="inlineStr">
        <is>
          <t>DRN-09738/21</t>
        </is>
      </c>
      <c r="B250" t="inlineStr">
        <is>
          <t>VENEX XR</t>
        </is>
      </c>
      <c r="C250" t="inlineStr">
        <is>
          <t>generics</t>
        </is>
      </c>
      <c r="D250" t="n">
        <v>7.8</v>
      </c>
      <c r="E250" t="n">
        <v>7.8</v>
      </c>
      <c r="F250" s="7">
        <f>E250/D250-1</f>
        <v/>
      </c>
    </row>
    <row r="251">
      <c r="A251" t="inlineStr">
        <is>
          <t>DRN-09154/19</t>
        </is>
      </c>
      <c r="B251" t="inlineStr">
        <is>
          <t>TISSEEL LYO</t>
        </is>
      </c>
      <c r="C251" t="inlineStr">
        <is>
          <t>innovator</t>
        </is>
      </c>
      <c r="D251" t="n">
        <v>50.09</v>
      </c>
      <c r="E251" t="n">
        <v>50.44</v>
      </c>
      <c r="F251" s="7">
        <f>E251/D251-1</f>
        <v/>
      </c>
    </row>
    <row r="252">
      <c r="A252" t="inlineStr">
        <is>
          <t>DRN-09155/19</t>
        </is>
      </c>
      <c r="B252" t="inlineStr">
        <is>
          <t>TISSEEL LYO</t>
        </is>
      </c>
      <c r="C252" t="inlineStr">
        <is>
          <t>innovator</t>
        </is>
      </c>
      <c r="D252" t="n">
        <v>100.17</v>
      </c>
      <c r="E252" t="n">
        <v>100.89</v>
      </c>
      <c r="F252" s="7">
        <f>E252/D252-1</f>
        <v/>
      </c>
    </row>
    <row r="253">
      <c r="A253" t="inlineStr">
        <is>
          <t>DRN-09259/19</t>
        </is>
      </c>
      <c r="B253" t="inlineStr">
        <is>
          <t>SEVIKAR HCT</t>
        </is>
      </c>
      <c r="C253" t="inlineStr">
        <is>
          <t>innovator</t>
        </is>
      </c>
      <c r="D253" t="n">
        <v>11.68</v>
      </c>
      <c r="E253" t="n">
        <v>11.9</v>
      </c>
      <c r="F253" s="7">
        <f>E253/D253-1</f>
        <v/>
      </c>
    </row>
    <row r="254">
      <c r="A254" t="inlineStr">
        <is>
          <t>DRN-09260/19</t>
        </is>
      </c>
      <c r="B254" t="inlineStr">
        <is>
          <t>SEVIKAR HCT</t>
        </is>
      </c>
      <c r="C254" t="inlineStr">
        <is>
          <t>innovator</t>
        </is>
      </c>
      <c r="D254" t="n">
        <v>11.68</v>
      </c>
      <c r="E254" t="n">
        <v>11.9</v>
      </c>
      <c r="F254" s="7">
        <f>E254/D254-1</f>
        <v/>
      </c>
    </row>
    <row r="255">
      <c r="A255" t="inlineStr">
        <is>
          <t>DRN-09258/19</t>
        </is>
      </c>
      <c r="B255" t="inlineStr">
        <is>
          <t>SEVIKAR HCT</t>
        </is>
      </c>
      <c r="C255" t="inlineStr">
        <is>
          <t>innovator</t>
        </is>
      </c>
      <c r="D255" t="n">
        <v>9.02</v>
      </c>
      <c r="E255" t="n">
        <v>9.32</v>
      </c>
      <c r="F255" s="7">
        <f>E255/D255-1</f>
        <v/>
      </c>
    </row>
    <row r="256">
      <c r="A256" t="inlineStr">
        <is>
          <t>DRN-09262/19</t>
        </is>
      </c>
      <c r="B256" t="inlineStr">
        <is>
          <t>SEVIKAR HCT</t>
        </is>
      </c>
      <c r="C256" t="inlineStr">
        <is>
          <t>innovator</t>
        </is>
      </c>
      <c r="D256" t="n">
        <v>12.61</v>
      </c>
      <c r="E256" t="n">
        <v>13.32</v>
      </c>
      <c r="F256" s="7">
        <f>E256/D256-1</f>
        <v/>
      </c>
    </row>
    <row r="257">
      <c r="A257" t="inlineStr">
        <is>
          <t>DRN-09261/19</t>
        </is>
      </c>
      <c r="B257" t="inlineStr">
        <is>
          <t>SEVIKAR HCT</t>
        </is>
      </c>
      <c r="C257" t="inlineStr">
        <is>
          <t>innovator</t>
        </is>
      </c>
      <c r="D257" t="n">
        <v>12.61</v>
      </c>
      <c r="E257" t="n">
        <v>13.32</v>
      </c>
      <c r="F257" s="7">
        <f>E257/D257-1</f>
        <v/>
      </c>
    </row>
    <row r="258">
      <c r="A258" t="inlineStr">
        <is>
          <t>DRN-09156/19</t>
        </is>
      </c>
      <c r="B258" t="inlineStr">
        <is>
          <t>TISSEEL LYO</t>
        </is>
      </c>
      <c r="C258" t="inlineStr">
        <is>
          <t>innovator</t>
        </is>
      </c>
      <c r="D258" t="n">
        <v>227.96</v>
      </c>
      <c r="E258" t="n">
        <v>252.21</v>
      </c>
      <c r="F258" s="7">
        <f>E258/D258-1</f>
        <v/>
      </c>
    </row>
    <row r="259">
      <c r="A259" t="inlineStr">
        <is>
          <t>DRN-05504/01</t>
        </is>
      </c>
      <c r="B259" t="inlineStr">
        <is>
          <t>YASMIN</t>
        </is>
      </c>
      <c r="C259" t="inlineStr">
        <is>
          <t>innovator</t>
        </is>
      </c>
      <c r="D259" t="n">
        <v>2.34</v>
      </c>
      <c r="E259" t="n">
        <v>2.77</v>
      </c>
      <c r="F259" s="7">
        <f>E259/D259-1</f>
        <v/>
      </c>
    </row>
    <row r="260">
      <c r="A260" t="inlineStr">
        <is>
          <t>DRN-07280/07</t>
        </is>
      </c>
      <c r="B260" t="inlineStr">
        <is>
          <t>MUCOSOLVAN</t>
        </is>
      </c>
      <c r="C260" t="inlineStr">
        <is>
          <t>innovator</t>
        </is>
      </c>
      <c r="D260" t="n">
        <v>1.43</v>
      </c>
      <c r="E260" t="n">
        <v>1.71</v>
      </c>
      <c r="F260" s="7">
        <f>E260/D260-1</f>
        <v/>
      </c>
    </row>
    <row r="261">
      <c r="A261" t="inlineStr">
        <is>
          <t>DRN-09500/20</t>
        </is>
      </c>
      <c r="B261" t="inlineStr">
        <is>
          <t>XFLOX</t>
        </is>
      </c>
      <c r="C261" t="inlineStr">
        <is>
          <t>generics</t>
        </is>
      </c>
      <c r="D261" t="n">
        <v>4.19</v>
      </c>
      <c r="E261" t="n">
        <v>5.16</v>
      </c>
      <c r="F261" s="7">
        <f>E261/D261-1</f>
        <v/>
      </c>
    </row>
    <row r="262">
      <c r="A262" t="inlineStr">
        <is>
          <t>DRN-08397/14</t>
        </is>
      </c>
      <c r="B262" t="inlineStr">
        <is>
          <t>DAIVOBET</t>
        </is>
      </c>
      <c r="C262" t="inlineStr">
        <is>
          <t>innovator</t>
        </is>
      </c>
      <c r="D262" t="n">
        <v>15.92</v>
      </c>
      <c r="E262" t="n">
        <v>20.34</v>
      </c>
      <c r="F262" s="7">
        <f>E262/D262-1</f>
        <v/>
      </c>
    </row>
    <row r="263">
      <c r="A263" t="inlineStr">
        <is>
          <t>DRN-07602/08</t>
        </is>
      </c>
      <c r="B263" t="inlineStr">
        <is>
          <t>LANTUS SOLOSTAR</t>
        </is>
      </c>
      <c r="C263" t="inlineStr">
        <is>
          <t>innovator</t>
        </is>
      </c>
      <c r="D263" t="n">
        <v>23.89</v>
      </c>
      <c r="E263" t="n">
        <v>30.79</v>
      </c>
      <c r="F263" s="7">
        <f>E263/D263-1</f>
        <v/>
      </c>
    </row>
    <row r="264">
      <c r="A264" t="inlineStr">
        <is>
          <t>DRN-00269/90</t>
        </is>
      </c>
      <c r="B264" t="inlineStr">
        <is>
          <t>NOLVADEX</t>
        </is>
      </c>
      <c r="C264" t="inlineStr">
        <is>
          <t>innovator</t>
        </is>
      </c>
      <c r="D264" t="n">
        <v>2.86</v>
      </c>
      <c r="E264" t="n">
        <v>3.72</v>
      </c>
      <c r="F264" s="7">
        <f>E264/D264-1</f>
        <v/>
      </c>
    </row>
    <row r="265">
      <c r="A265" t="inlineStr">
        <is>
          <t>DRN-06070/03</t>
        </is>
      </c>
      <c r="B265" t="inlineStr">
        <is>
          <t>LANTUS</t>
        </is>
      </c>
      <c r="C265" t="inlineStr">
        <is>
          <t>innovator</t>
        </is>
      </c>
      <c r="D265" t="n">
        <v>17.66</v>
      </c>
      <c r="E265" t="n">
        <v>23.61</v>
      </c>
      <c r="F265" s="7">
        <f>E265/D265-1</f>
        <v/>
      </c>
    </row>
    <row r="266">
      <c r="A266" t="inlineStr">
        <is>
          <t>DRN-09501/20</t>
        </is>
      </c>
      <c r="B266" t="inlineStr">
        <is>
          <t>XFLOX</t>
        </is>
      </c>
      <c r="C266" t="inlineStr">
        <is>
          <t>generics</t>
        </is>
      </c>
      <c r="D266" t="n">
        <v>5.35</v>
      </c>
      <c r="E266" t="n">
        <v>7.22</v>
      </c>
      <c r="F266" s="7">
        <f>E266/D266-1</f>
        <v/>
      </c>
    </row>
    <row r="267">
      <c r="A267" t="inlineStr">
        <is>
          <t>DRN-01740/92</t>
        </is>
      </c>
      <c r="B267" t="inlineStr">
        <is>
          <t>ZOVIRAX</t>
        </is>
      </c>
      <c r="C267" t="inlineStr">
        <is>
          <t>innovator</t>
        </is>
      </c>
      <c r="D267" t="n">
        <v>2.49</v>
      </c>
      <c r="E267" t="n">
        <v>4.07</v>
      </c>
      <c r="F267" s="7">
        <f>E267/D267-1</f>
        <v/>
      </c>
    </row>
    <row r="268">
      <c r="A268" t="inlineStr">
        <is>
          <t>DRN-09376/19</t>
        </is>
      </c>
      <c r="B268" t="inlineStr">
        <is>
          <t>LEVOZAL</t>
        </is>
      </c>
      <c r="C268" t="inlineStr">
        <is>
          <t>generics</t>
        </is>
      </c>
      <c r="D268" t="n">
        <v>0.88</v>
      </c>
      <c r="E268" t="n">
        <v>1.53</v>
      </c>
      <c r="F268" s="7">
        <f>E268/D268-1</f>
        <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N70"/>
  <sheetViews>
    <sheetView workbookViewId="0">
      <pane xSplit="4" ySplit="2" topLeftCell="E3" activePane="bottomRight" state="frozen"/>
      <selection pane="topRight"/>
      <selection pane="bottomLeft"/>
      <selection pane="bottomRight" activeCell="A1" sqref="A1"/>
    </sheetView>
  </sheetViews>
  <sheetFormatPr baseColWidth="8" defaultRowHeight="15"/>
  <cols>
    <col width="13" customWidth="1" min="1" max="1"/>
    <col width="14" customWidth="1" min="2" max="2"/>
    <col width="40" customWidth="1" min="3" max="3"/>
    <col width="12" customWidth="1" min="4" max="4"/>
    <col width="10" customWidth="1" min="5" max="5"/>
    <col width="10" customWidth="1" min="6" max="6"/>
    <col width="10" customWidth="1" min="7" max="7"/>
    <col width="10" customWidth="1" min="8" max="8"/>
    <col width="12" customWidth="1" min="9" max="9"/>
    <col width="13" customWidth="1" min="10" max="10"/>
    <col width="13" customWidth="1" min="11" max="11"/>
    <col width="13" customWidth="1" min="12" max="12"/>
    <col width="13" customWidth="1" min="13" max="13"/>
    <col width="14" customWidth="1" min="14" max="14"/>
  </cols>
  <sheetData>
    <row r="1">
      <c r="A1" s="9" t="inlineStr">
        <is>
          <t>Quarterly forecast entry. Type expected units in the yellow cells (blank = no forecast), and the quarter (1 to 4) a first generic launches, if any.</t>
        </is>
      </c>
    </row>
    <row r="2">
      <c r="A2" s="4" t="inlineStr">
        <is>
          <t>Country</t>
        </is>
      </c>
      <c r="B2" s="4" t="inlineStr">
        <is>
          <t>Brand</t>
        </is>
      </c>
      <c r="C2" s="4" t="inlineStr">
        <is>
          <t>Product</t>
        </is>
      </c>
      <c r="D2" s="4" t="inlineStr">
        <is>
          <t>Price per unit USD</t>
        </is>
      </c>
      <c r="E2" s="4" t="inlineStr">
        <is>
          <t>Units 2027Q1</t>
        </is>
      </c>
      <c r="F2" s="4" t="inlineStr">
        <is>
          <t>Units 2027Q2</t>
        </is>
      </c>
      <c r="G2" s="4" t="inlineStr">
        <is>
          <t>Units 2027Q3</t>
        </is>
      </c>
      <c r="H2" s="4" t="inlineStr">
        <is>
          <t>Units 2027Q4</t>
        </is>
      </c>
      <c r="I2" s="4" t="inlineStr">
        <is>
          <t>Generic entry quarter (1-4)</t>
        </is>
      </c>
      <c r="J2" s="4" t="inlineStr">
        <is>
          <t>Revenue 2027Q1 USD</t>
        </is>
      </c>
      <c r="K2" s="4" t="inlineStr">
        <is>
          <t>Revenue 2027Q2 USD</t>
        </is>
      </c>
      <c r="L2" s="4" t="inlineStr">
        <is>
          <t>Revenue 2027Q3 USD</t>
        </is>
      </c>
      <c r="M2" s="4" t="inlineStr">
        <is>
          <t>Revenue 2027Q4 USD</t>
        </is>
      </c>
      <c r="N2" s="4" t="inlineStr">
        <is>
          <t>Revenue 2027 USD</t>
        </is>
      </c>
    </row>
    <row r="3">
      <c r="A3" t="inlineStr">
        <is>
          <t>Saudi Arabia</t>
        </is>
      </c>
      <c r="B3" t="inlineStr">
        <is>
          <t>JANUMET</t>
        </is>
      </c>
      <c r="C3" t="inlineStr">
        <is>
          <t>JANUMET 1000,50</t>
        </is>
      </c>
      <c r="D3" s="5">
        <f>Products!M63</f>
        <v/>
      </c>
      <c r="E3" s="2" t="n"/>
      <c r="F3" s="2" t="n"/>
      <c r="G3" s="2" t="n"/>
      <c r="H3" s="2" t="n"/>
      <c r="I3" s="2" t="n"/>
      <c r="J3" s="10">
        <f>IF(E3="","",E3*IF($D3="",0,$D3)*IF(OR($I3="",1&lt;$I3),1,INDEX(Inputs!$B$5:$B$8,MIN(1-$I3+1,4))))</f>
        <v/>
      </c>
      <c r="K3" s="10">
        <f>IF(F3="","",F3*IF($D3="",0,$D3)*IF(OR($I3="",2&lt;$I3),1,INDEX(Inputs!$B$5:$B$8,MIN(2-$I3+1,4))))</f>
        <v/>
      </c>
      <c r="L3" s="10">
        <f>IF(G3="","",G3*IF($D3="",0,$D3)*IF(OR($I3="",3&lt;$I3),1,INDEX(Inputs!$B$5:$B$8,MIN(3-$I3+1,4))))</f>
        <v/>
      </c>
      <c r="M3" s="10">
        <f>IF(H3="","",H3*IF($D3="",0,$D3)*IF(OR($I3="",4&lt;$I3),1,INDEX(Inputs!$B$5:$B$8,MIN(4-$I3+1,4))))</f>
        <v/>
      </c>
      <c r="N3" s="10">
        <f>SUM(J3:M3)</f>
        <v/>
      </c>
    </row>
    <row r="4">
      <c r="A4" t="inlineStr">
        <is>
          <t>Saudi Arabia</t>
        </is>
      </c>
      <c r="B4" t="inlineStr">
        <is>
          <t>JANUMET</t>
        </is>
      </c>
      <c r="C4" t="inlineStr">
        <is>
          <t>JANUMET 850,50</t>
        </is>
      </c>
      <c r="D4" s="5">
        <f>Products!M64</f>
        <v/>
      </c>
      <c r="E4" s="2" t="n"/>
      <c r="F4" s="2" t="n"/>
      <c r="G4" s="2" t="n"/>
      <c r="H4" s="2" t="n"/>
      <c r="I4" s="2" t="n"/>
      <c r="J4" s="10">
        <f>IF(E4="","",E4*IF($D4="",0,$D4)*IF(OR($I4="",1&lt;$I4),1,INDEX(Inputs!$B$5:$B$8,MIN(1-$I4+1,4))))</f>
        <v/>
      </c>
      <c r="K4" s="10">
        <f>IF(F4="","",F4*IF($D4="",0,$D4)*IF(OR($I4="",2&lt;$I4),1,INDEX(Inputs!$B$5:$B$8,MIN(2-$I4+1,4))))</f>
        <v/>
      </c>
      <c r="L4" s="10">
        <f>IF(G4="","",G4*IF($D4="",0,$D4)*IF(OR($I4="",3&lt;$I4),1,INDEX(Inputs!$B$5:$B$8,MIN(3-$I4+1,4))))</f>
        <v/>
      </c>
      <c r="M4" s="10">
        <f>IF(H4="","",H4*IF($D4="",0,$D4)*IF(OR($I4="",4&lt;$I4),1,INDEX(Inputs!$B$5:$B$8,MIN(4-$I4+1,4))))</f>
        <v/>
      </c>
      <c r="N4" s="10">
        <f>SUM(J4:M4)</f>
        <v/>
      </c>
    </row>
    <row r="5">
      <c r="A5" t="inlineStr">
        <is>
          <t>Saudi Arabia</t>
        </is>
      </c>
      <c r="B5" t="inlineStr">
        <is>
          <t>JANUMET XR</t>
        </is>
      </c>
      <c r="C5" t="inlineStr">
        <is>
          <t>JANUMET XR 500,50</t>
        </is>
      </c>
      <c r="D5" s="5">
        <f>Products!M67</f>
        <v/>
      </c>
      <c r="E5" s="2" t="n"/>
      <c r="F5" s="2" t="n"/>
      <c r="G5" s="2" t="n"/>
      <c r="H5" s="2" t="n"/>
      <c r="I5" s="2" t="n"/>
      <c r="J5" s="10">
        <f>IF(E5="","",E5*IF($D5="",0,$D5)*IF(OR($I5="",1&lt;$I5),1,INDEX(Inputs!$B$5:$B$8,MIN(1-$I5+1,4))))</f>
        <v/>
      </c>
      <c r="K5" s="10">
        <f>IF(F5="","",F5*IF($D5="",0,$D5)*IF(OR($I5="",2&lt;$I5),1,INDEX(Inputs!$B$5:$B$8,MIN(2-$I5+1,4))))</f>
        <v/>
      </c>
      <c r="L5" s="10">
        <f>IF(G5="","",G5*IF($D5="",0,$D5)*IF(OR($I5="",3&lt;$I5),1,INDEX(Inputs!$B$5:$B$8,MIN(3-$I5+1,4))))</f>
        <v/>
      </c>
      <c r="M5" s="10">
        <f>IF(H5="","",H5*IF($D5="",0,$D5)*IF(OR($I5="",4&lt;$I5),1,INDEX(Inputs!$B$5:$B$8,MIN(4-$I5+1,4))))</f>
        <v/>
      </c>
      <c r="N5" s="10">
        <f>SUM(J5:M5)</f>
        <v/>
      </c>
    </row>
    <row r="6">
      <c r="A6" t="inlineStr">
        <is>
          <t>Saudi Arabia</t>
        </is>
      </c>
      <c r="B6" t="inlineStr">
        <is>
          <t>JANUMET XR</t>
        </is>
      </c>
      <c r="C6" t="inlineStr">
        <is>
          <t>JANUMET XR 1000,50</t>
        </is>
      </c>
      <c r="D6" s="5">
        <f>Products!M68</f>
        <v/>
      </c>
      <c r="E6" s="2" t="n"/>
      <c r="F6" s="2" t="n"/>
      <c r="G6" s="2" t="n"/>
      <c r="H6" s="2" t="n"/>
      <c r="I6" s="2" t="n"/>
      <c r="J6" s="10">
        <f>IF(E6="","",E6*IF($D6="",0,$D6)*IF(OR($I6="",1&lt;$I6),1,INDEX(Inputs!$B$5:$B$8,MIN(1-$I6+1,4))))</f>
        <v/>
      </c>
      <c r="K6" s="10">
        <f>IF(F6="","",F6*IF($D6="",0,$D6)*IF(OR($I6="",2&lt;$I6),1,INDEX(Inputs!$B$5:$B$8,MIN(2-$I6+1,4))))</f>
        <v/>
      </c>
      <c r="L6" s="10">
        <f>IF(G6="","",G6*IF($D6="",0,$D6)*IF(OR($I6="",3&lt;$I6),1,INDEX(Inputs!$B$5:$B$8,MIN(3-$I6+1,4))))</f>
        <v/>
      </c>
      <c r="M6" s="10">
        <f>IF(H6="","",H6*IF($D6="",0,$D6)*IF(OR($I6="",4&lt;$I6),1,INDEX(Inputs!$B$5:$B$8,MIN(4-$I6+1,4))))</f>
        <v/>
      </c>
      <c r="N6" s="10">
        <f>SUM(J6:M6)</f>
        <v/>
      </c>
    </row>
    <row r="7">
      <c r="A7" t="inlineStr">
        <is>
          <t>Saudi Arabia</t>
        </is>
      </c>
      <c r="B7" t="inlineStr">
        <is>
          <t>JANUMET XR</t>
        </is>
      </c>
      <c r="C7" t="inlineStr">
        <is>
          <t>JANUMET XR 1000,100</t>
        </is>
      </c>
      <c r="D7" s="5">
        <f>Products!M69</f>
        <v/>
      </c>
      <c r="E7" s="2" t="n"/>
      <c r="F7" s="2" t="n"/>
      <c r="G7" s="2" t="n"/>
      <c r="H7" s="2" t="n"/>
      <c r="I7" s="2" t="n"/>
      <c r="J7" s="10">
        <f>IF(E7="","",E7*IF($D7="",0,$D7)*IF(OR($I7="",1&lt;$I7),1,INDEX(Inputs!$B$5:$B$8,MIN(1-$I7+1,4))))</f>
        <v/>
      </c>
      <c r="K7" s="10">
        <f>IF(F7="","",F7*IF($D7="",0,$D7)*IF(OR($I7="",2&lt;$I7),1,INDEX(Inputs!$B$5:$B$8,MIN(2-$I7+1,4))))</f>
        <v/>
      </c>
      <c r="L7" s="10">
        <f>IF(G7="","",G7*IF($D7="",0,$D7)*IF(OR($I7="",3&lt;$I7),1,INDEX(Inputs!$B$5:$B$8,MIN(3-$I7+1,4))))</f>
        <v/>
      </c>
      <c r="M7" s="10">
        <f>IF(H7="","",H7*IF($D7="",0,$D7)*IF(OR($I7="",4&lt;$I7),1,INDEX(Inputs!$B$5:$B$8,MIN(4-$I7+1,4))))</f>
        <v/>
      </c>
      <c r="N7" s="10">
        <f>SUM(J7:M7)</f>
        <v/>
      </c>
    </row>
    <row r="8">
      <c r="A8" t="inlineStr">
        <is>
          <t>Saudi Arabia</t>
        </is>
      </c>
      <c r="B8" t="inlineStr">
        <is>
          <t>JANUVIA</t>
        </is>
      </c>
      <c r="C8" t="inlineStr">
        <is>
          <t>JANUVIA 25 mg 25</t>
        </is>
      </c>
      <c r="D8" s="5">
        <f>Products!M117</f>
        <v/>
      </c>
      <c r="E8" s="2" t="n"/>
      <c r="F8" s="2" t="n"/>
      <c r="G8" s="2" t="n"/>
      <c r="H8" s="2" t="n"/>
      <c r="I8" s="2" t="n"/>
      <c r="J8" s="10">
        <f>IF(E8="","",E8*IF($D8="",0,$D8)*IF(OR($I8="",1&lt;$I8),1,INDEX(Inputs!$B$5:$B$8,MIN(1-$I8+1,4))))</f>
        <v/>
      </c>
      <c r="K8" s="10">
        <f>IF(F8="","",F8*IF($D8="",0,$D8)*IF(OR($I8="",2&lt;$I8),1,INDEX(Inputs!$B$5:$B$8,MIN(2-$I8+1,4))))</f>
        <v/>
      </c>
      <c r="L8" s="10">
        <f>IF(G8="","",G8*IF($D8="",0,$D8)*IF(OR($I8="",3&lt;$I8),1,INDEX(Inputs!$B$5:$B$8,MIN(3-$I8+1,4))))</f>
        <v/>
      </c>
      <c r="M8" s="10">
        <f>IF(H8="","",H8*IF($D8="",0,$D8)*IF(OR($I8="",4&lt;$I8),1,INDEX(Inputs!$B$5:$B$8,MIN(4-$I8+1,4))))</f>
        <v/>
      </c>
      <c r="N8" s="10">
        <f>SUM(J8:M8)</f>
        <v/>
      </c>
    </row>
    <row r="9">
      <c r="A9" t="inlineStr">
        <is>
          <t>Saudi Arabia</t>
        </is>
      </c>
      <c r="B9" t="inlineStr">
        <is>
          <t>JANUVIA</t>
        </is>
      </c>
      <c r="C9" t="inlineStr">
        <is>
          <t>JANUVIA 50 mg 50</t>
        </is>
      </c>
      <c r="D9" s="5">
        <f>Products!M137</f>
        <v/>
      </c>
      <c r="E9" s="2" t="n"/>
      <c r="F9" s="2" t="n"/>
      <c r="G9" s="2" t="n"/>
      <c r="H9" s="2" t="n"/>
      <c r="I9" s="2" t="n"/>
      <c r="J9" s="10">
        <f>IF(E9="","",E9*IF($D9="",0,$D9)*IF(OR($I9="",1&lt;$I9),1,INDEX(Inputs!$B$5:$B$8,MIN(1-$I9+1,4))))</f>
        <v/>
      </c>
      <c r="K9" s="10">
        <f>IF(F9="","",F9*IF($D9="",0,$D9)*IF(OR($I9="",2&lt;$I9),1,INDEX(Inputs!$B$5:$B$8,MIN(2-$I9+1,4))))</f>
        <v/>
      </c>
      <c r="L9" s="10">
        <f>IF(G9="","",G9*IF($D9="",0,$D9)*IF(OR($I9="",3&lt;$I9),1,INDEX(Inputs!$B$5:$B$8,MIN(3-$I9+1,4))))</f>
        <v/>
      </c>
      <c r="M9" s="10">
        <f>IF(H9="","",H9*IF($D9="",0,$D9)*IF(OR($I9="",4&lt;$I9),1,INDEX(Inputs!$B$5:$B$8,MIN(4-$I9+1,4))))</f>
        <v/>
      </c>
      <c r="N9" s="10">
        <f>SUM(J9:M9)</f>
        <v/>
      </c>
    </row>
    <row r="10">
      <c r="A10" t="inlineStr">
        <is>
          <t>Saudi Arabia</t>
        </is>
      </c>
      <c r="B10" t="inlineStr">
        <is>
          <t>JANUVIA</t>
        </is>
      </c>
      <c r="C10" t="inlineStr">
        <is>
          <t>JANUVIA 100MG F.C. TABLETS 100</t>
        </is>
      </c>
      <c r="D10" s="5">
        <f>Products!M158</f>
        <v/>
      </c>
      <c r="E10" s="2" t="n"/>
      <c r="F10" s="2" t="n"/>
      <c r="G10" s="2" t="n"/>
      <c r="H10" s="2" t="n"/>
      <c r="I10" s="2" t="n"/>
      <c r="J10" s="10">
        <f>IF(E10="","",E10*IF($D10="",0,$D10)*IF(OR($I10="",1&lt;$I10),1,INDEX(Inputs!$B$5:$B$8,MIN(1-$I10+1,4))))</f>
        <v/>
      </c>
      <c r="K10" s="10">
        <f>IF(F10="","",F10*IF($D10="",0,$D10)*IF(OR($I10="",2&lt;$I10),1,INDEX(Inputs!$B$5:$B$8,MIN(2-$I10+1,4))))</f>
        <v/>
      </c>
      <c r="L10" s="10">
        <f>IF(G10="","",G10*IF($D10="",0,$D10)*IF(OR($I10="",3&lt;$I10),1,INDEX(Inputs!$B$5:$B$8,MIN(3-$I10+1,4))))</f>
        <v/>
      </c>
      <c r="M10" s="10">
        <f>IF(H10="","",H10*IF($D10="",0,$D10)*IF(OR($I10="",4&lt;$I10),1,INDEX(Inputs!$B$5:$B$8,MIN(4-$I10+1,4))))</f>
        <v/>
      </c>
      <c r="N10" s="10">
        <f>SUM(J10:M10)</f>
        <v/>
      </c>
    </row>
    <row r="11">
      <c r="A11" t="inlineStr">
        <is>
          <t>Saudi Arabia</t>
        </is>
      </c>
      <c r="B11" t="inlineStr">
        <is>
          <t>WINREVAIR</t>
        </is>
      </c>
      <c r="C11" t="inlineStr">
        <is>
          <t>Winrevair 45</t>
        </is>
      </c>
      <c r="D11" s="5">
        <f>Products!M237</f>
        <v/>
      </c>
      <c r="E11" s="2" t="n"/>
      <c r="F11" s="2" t="n"/>
      <c r="G11" s="2" t="n"/>
      <c r="H11" s="2" t="n"/>
      <c r="I11" s="2" t="n"/>
      <c r="J11" s="10">
        <f>IF(E11="","",E11*IF($D11="",0,$D11)*IF(OR($I11="",1&lt;$I11),1,INDEX(Inputs!$B$5:$B$8,MIN(1-$I11+1,4))))</f>
        <v/>
      </c>
      <c r="K11" s="10">
        <f>IF(F11="","",F11*IF($D11="",0,$D11)*IF(OR($I11="",2&lt;$I11),1,INDEX(Inputs!$B$5:$B$8,MIN(2-$I11+1,4))))</f>
        <v/>
      </c>
      <c r="L11" s="10">
        <f>IF(G11="","",G11*IF($D11="",0,$D11)*IF(OR($I11="",3&lt;$I11),1,INDEX(Inputs!$B$5:$B$8,MIN(3-$I11+1,4))))</f>
        <v/>
      </c>
      <c r="M11" s="10">
        <f>IF(H11="","",H11*IF($D11="",0,$D11)*IF(OR($I11="",4&lt;$I11),1,INDEX(Inputs!$B$5:$B$8,MIN(4-$I11+1,4))))</f>
        <v/>
      </c>
      <c r="N11" s="10">
        <f>SUM(J11:M11)</f>
        <v/>
      </c>
    </row>
    <row r="12">
      <c r="A12" t="inlineStr">
        <is>
          <t>Saudi Arabia</t>
        </is>
      </c>
      <c r="B12" t="inlineStr">
        <is>
          <t>WINREVAIR</t>
        </is>
      </c>
      <c r="C12" t="inlineStr">
        <is>
          <t>Winrevair 45</t>
        </is>
      </c>
      <c r="D12" s="5">
        <f>Products!M238</f>
        <v/>
      </c>
      <c r="E12" s="2" t="n"/>
      <c r="F12" s="2" t="n"/>
      <c r="G12" s="2" t="n"/>
      <c r="H12" s="2" t="n"/>
      <c r="I12" s="2" t="n"/>
      <c r="J12" s="10">
        <f>IF(E12="","",E12*IF($D12="",0,$D12)*IF(OR($I12="",1&lt;$I12),1,INDEX(Inputs!$B$5:$B$8,MIN(1-$I12+1,4))))</f>
        <v/>
      </c>
      <c r="K12" s="10">
        <f>IF(F12="","",F12*IF($D12="",0,$D12)*IF(OR($I12="",2&lt;$I12),1,INDEX(Inputs!$B$5:$B$8,MIN(2-$I12+1,4))))</f>
        <v/>
      </c>
      <c r="L12" s="10">
        <f>IF(G12="","",G12*IF($D12="",0,$D12)*IF(OR($I12="",3&lt;$I12),1,INDEX(Inputs!$B$5:$B$8,MIN(3-$I12+1,4))))</f>
        <v/>
      </c>
      <c r="M12" s="10">
        <f>IF(H12="","",H12*IF($D12="",0,$D12)*IF(OR($I12="",4&lt;$I12),1,INDEX(Inputs!$B$5:$B$8,MIN(4-$I12+1,4))))</f>
        <v/>
      </c>
      <c r="N12" s="10">
        <f>SUM(J12:M12)</f>
        <v/>
      </c>
    </row>
    <row r="13">
      <c r="A13" t="inlineStr">
        <is>
          <t>Saudi Arabia</t>
        </is>
      </c>
      <c r="B13" t="inlineStr">
        <is>
          <t>WINREVAIR</t>
        </is>
      </c>
      <c r="C13" t="inlineStr">
        <is>
          <t>Winrevair 60</t>
        </is>
      </c>
      <c r="D13" s="5">
        <f>Products!M239</f>
        <v/>
      </c>
      <c r="E13" s="2" t="n"/>
      <c r="F13" s="2" t="n"/>
      <c r="G13" s="2" t="n"/>
      <c r="H13" s="2" t="n"/>
      <c r="I13" s="2" t="n"/>
      <c r="J13" s="10">
        <f>IF(E13="","",E13*IF($D13="",0,$D13)*IF(OR($I13="",1&lt;$I13),1,INDEX(Inputs!$B$5:$B$8,MIN(1-$I13+1,4))))</f>
        <v/>
      </c>
      <c r="K13" s="10">
        <f>IF(F13="","",F13*IF($D13="",0,$D13)*IF(OR($I13="",2&lt;$I13),1,INDEX(Inputs!$B$5:$B$8,MIN(2-$I13+1,4))))</f>
        <v/>
      </c>
      <c r="L13" s="10">
        <f>IF(G13="","",G13*IF($D13="",0,$D13)*IF(OR($I13="",3&lt;$I13),1,INDEX(Inputs!$B$5:$B$8,MIN(3-$I13+1,4))))</f>
        <v/>
      </c>
      <c r="M13" s="10">
        <f>IF(H13="","",H13*IF($D13="",0,$D13)*IF(OR($I13="",4&lt;$I13),1,INDEX(Inputs!$B$5:$B$8,MIN(4-$I13+1,4))))</f>
        <v/>
      </c>
      <c r="N13" s="10">
        <f>SUM(J13:M13)</f>
        <v/>
      </c>
    </row>
    <row r="14">
      <c r="A14" t="inlineStr">
        <is>
          <t>Saudi Arabia</t>
        </is>
      </c>
      <c r="B14" t="inlineStr">
        <is>
          <t>WINREVAIR</t>
        </is>
      </c>
      <c r="C14" t="inlineStr">
        <is>
          <t>Winrevair 60</t>
        </is>
      </c>
      <c r="D14" s="5">
        <f>Products!M240</f>
        <v/>
      </c>
      <c r="E14" s="2" t="n"/>
      <c r="F14" s="2" t="n"/>
      <c r="G14" s="2" t="n"/>
      <c r="H14" s="2" t="n"/>
      <c r="I14" s="2" t="n"/>
      <c r="J14" s="10">
        <f>IF(E14="","",E14*IF($D14="",0,$D14)*IF(OR($I14="",1&lt;$I14),1,INDEX(Inputs!$B$5:$B$8,MIN(1-$I14+1,4))))</f>
        <v/>
      </c>
      <c r="K14" s="10">
        <f>IF(F14="","",F14*IF($D14="",0,$D14)*IF(OR($I14="",2&lt;$I14),1,INDEX(Inputs!$B$5:$B$8,MIN(2-$I14+1,4))))</f>
        <v/>
      </c>
      <c r="L14" s="10">
        <f>IF(G14="","",G14*IF($D14="",0,$D14)*IF(OR($I14="",3&lt;$I14),1,INDEX(Inputs!$B$5:$B$8,MIN(3-$I14+1,4))))</f>
        <v/>
      </c>
      <c r="M14" s="10">
        <f>IF(H14="","",H14*IF($D14="",0,$D14)*IF(OR($I14="",4&lt;$I14),1,INDEX(Inputs!$B$5:$B$8,MIN(4-$I14+1,4))))</f>
        <v/>
      </c>
      <c r="N14" s="10">
        <f>SUM(J14:M14)</f>
        <v/>
      </c>
    </row>
    <row r="15">
      <c r="A15" t="inlineStr">
        <is>
          <t>Saudi Arabia</t>
        </is>
      </c>
      <c r="B15" t="inlineStr">
        <is>
          <t>RECARBRIO</t>
        </is>
      </c>
      <c r="C15" t="inlineStr">
        <is>
          <t>Recarbrio 500,500,250</t>
        </is>
      </c>
      <c r="D15" s="5">
        <f>Products!M246</f>
        <v/>
      </c>
      <c r="E15" s="2" t="n"/>
      <c r="F15" s="2" t="n"/>
      <c r="G15" s="2" t="n"/>
      <c r="H15" s="2" t="n"/>
      <c r="I15" s="2" t="n"/>
      <c r="J15" s="10">
        <f>IF(E15="","",E15*IF($D15="",0,$D15)*IF(OR($I15="",1&lt;$I15),1,INDEX(Inputs!$B$5:$B$8,MIN(1-$I15+1,4))))</f>
        <v/>
      </c>
      <c r="K15" s="10">
        <f>IF(F15="","",F15*IF($D15="",0,$D15)*IF(OR($I15="",2&lt;$I15),1,INDEX(Inputs!$B$5:$B$8,MIN(2-$I15+1,4))))</f>
        <v/>
      </c>
      <c r="L15" s="10">
        <f>IF(G15="","",G15*IF($D15="",0,$D15)*IF(OR($I15="",3&lt;$I15),1,INDEX(Inputs!$B$5:$B$8,MIN(3-$I15+1,4))))</f>
        <v/>
      </c>
      <c r="M15" s="10">
        <f>IF(H15="","",H15*IF($D15="",0,$D15)*IF(OR($I15="",4&lt;$I15),1,INDEX(Inputs!$B$5:$B$8,MIN(4-$I15+1,4))))</f>
        <v/>
      </c>
      <c r="N15" s="10">
        <f>SUM(J15:M15)</f>
        <v/>
      </c>
    </row>
    <row r="16">
      <c r="A16" t="inlineStr">
        <is>
          <t>Saudi Arabia</t>
        </is>
      </c>
      <c r="B16" t="inlineStr">
        <is>
          <t>ZERBAXA</t>
        </is>
      </c>
      <c r="C16" t="inlineStr">
        <is>
          <t>ZERBAXA Powder For Injection Vial 0.5,1</t>
        </is>
      </c>
      <c r="D16" s="5">
        <f>Products!M247</f>
        <v/>
      </c>
      <c r="E16" s="2" t="n"/>
      <c r="F16" s="2" t="n"/>
      <c r="G16" s="2" t="n"/>
      <c r="H16" s="2" t="n"/>
      <c r="I16" s="2" t="n"/>
      <c r="J16" s="10">
        <f>IF(E16="","",E16*IF($D16="",0,$D16)*IF(OR($I16="",1&lt;$I16),1,INDEX(Inputs!$B$5:$B$8,MIN(1-$I16+1,4))))</f>
        <v/>
      </c>
      <c r="K16" s="10">
        <f>IF(F16="","",F16*IF($D16="",0,$D16)*IF(OR($I16="",2&lt;$I16),1,INDEX(Inputs!$B$5:$B$8,MIN(2-$I16+1,4))))</f>
        <v/>
      </c>
      <c r="L16" s="10">
        <f>IF(G16="","",G16*IF($D16="",0,$D16)*IF(OR($I16="",3&lt;$I16),1,INDEX(Inputs!$B$5:$B$8,MIN(3-$I16+1,4))))</f>
        <v/>
      </c>
      <c r="M16" s="10">
        <f>IF(H16="","",H16*IF($D16="",0,$D16)*IF(OR($I16="",4&lt;$I16),1,INDEX(Inputs!$B$5:$B$8,MIN(4-$I16+1,4))))</f>
        <v/>
      </c>
      <c r="N16" s="10">
        <f>SUM(J16:M16)</f>
        <v/>
      </c>
    </row>
    <row r="17">
      <c r="A17" t="inlineStr">
        <is>
          <t>Saudi Arabia</t>
        </is>
      </c>
      <c r="B17" t="inlineStr">
        <is>
          <t>PIFELTRO</t>
        </is>
      </c>
      <c r="C17" t="inlineStr">
        <is>
          <t>Pifeltro 100</t>
        </is>
      </c>
      <c r="D17" s="5">
        <f>Products!M272</f>
        <v/>
      </c>
      <c r="E17" s="2" t="n"/>
      <c r="F17" s="2" t="n"/>
      <c r="G17" s="2" t="n"/>
      <c r="H17" s="2" t="n"/>
      <c r="I17" s="2" t="n"/>
      <c r="J17" s="10">
        <f>IF(E17="","",E17*IF($D17="",0,$D17)*IF(OR($I17="",1&lt;$I17),1,INDEX(Inputs!$B$5:$B$8,MIN(1-$I17+1,4))))</f>
        <v/>
      </c>
      <c r="K17" s="10">
        <f>IF(F17="","",F17*IF($D17="",0,$D17)*IF(OR($I17="",2&lt;$I17),1,INDEX(Inputs!$B$5:$B$8,MIN(2-$I17+1,4))))</f>
        <v/>
      </c>
      <c r="L17" s="10">
        <f>IF(G17="","",G17*IF($D17="",0,$D17)*IF(OR($I17="",3&lt;$I17),1,INDEX(Inputs!$B$5:$B$8,MIN(3-$I17+1,4))))</f>
        <v/>
      </c>
      <c r="M17" s="10">
        <f>IF(H17="","",H17*IF($D17="",0,$D17)*IF(OR($I17="",4&lt;$I17),1,INDEX(Inputs!$B$5:$B$8,MIN(4-$I17+1,4))))</f>
        <v/>
      </c>
      <c r="N17" s="10">
        <f>SUM(J17:M17)</f>
        <v/>
      </c>
    </row>
    <row r="18">
      <c r="A18" t="inlineStr">
        <is>
          <t>Saudi Arabia</t>
        </is>
      </c>
      <c r="B18" t="inlineStr">
        <is>
          <t>DELSTRIGO</t>
        </is>
      </c>
      <c r="C18" t="inlineStr">
        <is>
          <t>Delstrigo 100,300,245</t>
        </is>
      </c>
      <c r="D18" s="5">
        <f>Products!M273</f>
        <v/>
      </c>
      <c r="E18" s="2" t="n"/>
      <c r="F18" s="2" t="n"/>
      <c r="G18" s="2" t="n"/>
      <c r="H18" s="2" t="n"/>
      <c r="I18" s="2" t="n"/>
      <c r="J18" s="10">
        <f>IF(E18="","",E18*IF($D18="",0,$D18)*IF(OR($I18="",1&lt;$I18),1,INDEX(Inputs!$B$5:$B$8,MIN(1-$I18+1,4))))</f>
        <v/>
      </c>
      <c r="K18" s="10">
        <f>IF(F18="","",F18*IF($D18="",0,$D18)*IF(OR($I18="",2&lt;$I18),1,INDEX(Inputs!$B$5:$B$8,MIN(2-$I18+1,4))))</f>
        <v/>
      </c>
      <c r="L18" s="10">
        <f>IF(G18="","",G18*IF($D18="",0,$D18)*IF(OR($I18="",3&lt;$I18),1,INDEX(Inputs!$B$5:$B$8,MIN(3-$I18+1,4))))</f>
        <v/>
      </c>
      <c r="M18" s="10">
        <f>IF(H18="","",H18*IF($D18="",0,$D18)*IF(OR($I18="",4&lt;$I18),1,INDEX(Inputs!$B$5:$B$8,MIN(4-$I18+1,4))))</f>
        <v/>
      </c>
      <c r="N18" s="10">
        <f>SUM(J18:M18)</f>
        <v/>
      </c>
    </row>
    <row r="19">
      <c r="A19" t="inlineStr">
        <is>
          <t>Saudi Arabia</t>
        </is>
      </c>
      <c r="B19" t="inlineStr">
        <is>
          <t>PREVYMIS</t>
        </is>
      </c>
      <c r="C19" t="inlineStr">
        <is>
          <t>PREVYMIS 240</t>
        </is>
      </c>
      <c r="D19" s="5">
        <f>Products!M278</f>
        <v/>
      </c>
      <c r="E19" s="2" t="n"/>
      <c r="F19" s="2" t="n"/>
      <c r="G19" s="2" t="n"/>
      <c r="H19" s="2" t="n"/>
      <c r="I19" s="2" t="n"/>
      <c r="J19" s="10">
        <f>IF(E19="","",E19*IF($D19="",0,$D19)*IF(OR($I19="",1&lt;$I19),1,INDEX(Inputs!$B$5:$B$8,MIN(1-$I19+1,4))))</f>
        <v/>
      </c>
      <c r="K19" s="10">
        <f>IF(F19="","",F19*IF($D19="",0,$D19)*IF(OR($I19="",2&lt;$I19),1,INDEX(Inputs!$B$5:$B$8,MIN(2-$I19+1,4))))</f>
        <v/>
      </c>
      <c r="L19" s="10">
        <f>IF(G19="","",G19*IF($D19="",0,$D19)*IF(OR($I19="",3&lt;$I19),1,INDEX(Inputs!$B$5:$B$8,MIN(3-$I19+1,4))))</f>
        <v/>
      </c>
      <c r="M19" s="10">
        <f>IF(H19="","",H19*IF($D19="",0,$D19)*IF(OR($I19="",4&lt;$I19),1,INDEX(Inputs!$B$5:$B$8,MIN(4-$I19+1,4))))</f>
        <v/>
      </c>
      <c r="N19" s="10">
        <f>SUM(J19:M19)</f>
        <v/>
      </c>
    </row>
    <row r="20">
      <c r="A20" t="inlineStr">
        <is>
          <t>Saudi Arabia</t>
        </is>
      </c>
      <c r="B20" t="inlineStr">
        <is>
          <t>PREVYMIS</t>
        </is>
      </c>
      <c r="C20" t="inlineStr">
        <is>
          <t>PREVYMIS 20</t>
        </is>
      </c>
      <c r="D20" s="5">
        <f>Products!M279</f>
        <v/>
      </c>
      <c r="E20" s="2" t="n"/>
      <c r="F20" s="2" t="n"/>
      <c r="G20" s="2" t="n"/>
      <c r="H20" s="2" t="n"/>
      <c r="I20" s="2" t="n"/>
      <c r="J20" s="10">
        <f>IF(E20="","",E20*IF($D20="",0,$D20)*IF(OR($I20="",1&lt;$I20),1,INDEX(Inputs!$B$5:$B$8,MIN(1-$I20+1,4))))</f>
        <v/>
      </c>
      <c r="K20" s="10">
        <f>IF(F20="","",F20*IF($D20="",0,$D20)*IF(OR($I20="",2&lt;$I20),1,INDEX(Inputs!$B$5:$B$8,MIN(2-$I20+1,4))))</f>
        <v/>
      </c>
      <c r="L20" s="10">
        <f>IF(G20="","",G20*IF($D20="",0,$D20)*IF(OR($I20="",3&lt;$I20),1,INDEX(Inputs!$B$5:$B$8,MIN(3-$I20+1,4))))</f>
        <v/>
      </c>
      <c r="M20" s="10">
        <f>IF(H20="","",H20*IF($D20="",0,$D20)*IF(OR($I20="",4&lt;$I20),1,INDEX(Inputs!$B$5:$B$8,MIN(4-$I20+1,4))))</f>
        <v/>
      </c>
      <c r="N20" s="10">
        <f>SUM(J20:M20)</f>
        <v/>
      </c>
    </row>
    <row r="21">
      <c r="A21" t="inlineStr">
        <is>
          <t>Saudi Arabia</t>
        </is>
      </c>
      <c r="B21" t="inlineStr">
        <is>
          <t>PREVYMIS</t>
        </is>
      </c>
      <c r="C21" t="inlineStr">
        <is>
          <t>PREVYMIS 480</t>
        </is>
      </c>
      <c r="D21" s="5">
        <f>Products!M280</f>
        <v/>
      </c>
      <c r="E21" s="2" t="n"/>
      <c r="F21" s="2" t="n"/>
      <c r="G21" s="2" t="n"/>
      <c r="H21" s="2" t="n"/>
      <c r="I21" s="2" t="n"/>
      <c r="J21" s="10">
        <f>IF(E21="","",E21*IF($D21="",0,$D21)*IF(OR($I21="",1&lt;$I21),1,INDEX(Inputs!$B$5:$B$8,MIN(1-$I21+1,4))))</f>
        <v/>
      </c>
      <c r="K21" s="10">
        <f>IF(F21="","",F21*IF($D21="",0,$D21)*IF(OR($I21="",2&lt;$I21),1,INDEX(Inputs!$B$5:$B$8,MIN(2-$I21+1,4))))</f>
        <v/>
      </c>
      <c r="L21" s="10">
        <f>IF(G21="","",G21*IF($D21="",0,$D21)*IF(OR($I21="",3&lt;$I21),1,INDEX(Inputs!$B$5:$B$8,MIN(3-$I21+1,4))))</f>
        <v/>
      </c>
      <c r="M21" s="10">
        <f>IF(H21="","",H21*IF($D21="",0,$D21)*IF(OR($I21="",4&lt;$I21),1,INDEX(Inputs!$B$5:$B$8,MIN(4-$I21+1,4))))</f>
        <v/>
      </c>
      <c r="N21" s="10">
        <f>SUM(J21:M21)</f>
        <v/>
      </c>
    </row>
    <row r="22">
      <c r="A22" t="inlineStr">
        <is>
          <t>Saudi Arabia</t>
        </is>
      </c>
      <c r="B22" t="inlineStr">
        <is>
          <t>PREVYMIS</t>
        </is>
      </c>
      <c r="C22" t="inlineStr">
        <is>
          <t>PREVYMIS 480</t>
        </is>
      </c>
      <c r="D22" s="5">
        <f>Products!M281</f>
        <v/>
      </c>
      <c r="E22" s="2" t="n"/>
      <c r="F22" s="2" t="n"/>
      <c r="G22" s="2" t="n"/>
      <c r="H22" s="2" t="n"/>
      <c r="I22" s="2" t="n"/>
      <c r="J22" s="10">
        <f>IF(E22="","",E22*IF($D22="",0,$D22)*IF(OR($I22="",1&lt;$I22),1,INDEX(Inputs!$B$5:$B$8,MIN(1-$I22+1,4))))</f>
        <v/>
      </c>
      <c r="K22" s="10">
        <f>IF(F22="","",F22*IF($D22="",0,$D22)*IF(OR($I22="",2&lt;$I22),1,INDEX(Inputs!$B$5:$B$8,MIN(2-$I22+1,4))))</f>
        <v/>
      </c>
      <c r="L22" s="10">
        <f>IF(G22="","",G22*IF($D22="",0,$D22)*IF(OR($I22="",3&lt;$I22),1,INDEX(Inputs!$B$5:$B$8,MIN(3-$I22+1,4))))</f>
        <v/>
      </c>
      <c r="M22" s="10">
        <f>IF(H22="","",H22*IF($D22="",0,$D22)*IF(OR($I22="",4&lt;$I22),1,INDEX(Inputs!$B$5:$B$8,MIN(4-$I22+1,4))))</f>
        <v/>
      </c>
      <c r="N22" s="10">
        <f>SUM(J22:M22)</f>
        <v/>
      </c>
    </row>
    <row r="23">
      <c r="A23" t="inlineStr">
        <is>
          <t>Saudi Arabia</t>
        </is>
      </c>
      <c r="B23" t="inlineStr">
        <is>
          <t>ISENTRESS</t>
        </is>
      </c>
      <c r="C23" t="inlineStr">
        <is>
          <t>ISENTRESS 600MG F.C.TABLET 600</t>
        </is>
      </c>
      <c r="D23" s="5">
        <f>Products!M283</f>
        <v/>
      </c>
      <c r="E23" s="2" t="n"/>
      <c r="F23" s="2" t="n"/>
      <c r="G23" s="2" t="n"/>
      <c r="H23" s="2" t="n"/>
      <c r="I23" s="2" t="n"/>
      <c r="J23" s="10">
        <f>IF(E23="","",E23*IF($D23="",0,$D23)*IF(OR($I23="",1&lt;$I23),1,INDEX(Inputs!$B$5:$B$8,MIN(1-$I23+1,4))))</f>
        <v/>
      </c>
      <c r="K23" s="10">
        <f>IF(F23="","",F23*IF($D23="",0,$D23)*IF(OR($I23="",2&lt;$I23),1,INDEX(Inputs!$B$5:$B$8,MIN(2-$I23+1,4))))</f>
        <v/>
      </c>
      <c r="L23" s="10">
        <f>IF(G23="","",G23*IF($D23="",0,$D23)*IF(OR($I23="",3&lt;$I23),1,INDEX(Inputs!$B$5:$B$8,MIN(3-$I23+1,4))))</f>
        <v/>
      </c>
      <c r="M23" s="10">
        <f>IF(H23="","",H23*IF($D23="",0,$D23)*IF(OR($I23="",4&lt;$I23),1,INDEX(Inputs!$B$5:$B$8,MIN(4-$I23+1,4))))</f>
        <v/>
      </c>
      <c r="N23" s="10">
        <f>SUM(J23:M23)</f>
        <v/>
      </c>
    </row>
    <row r="24">
      <c r="A24" t="inlineStr">
        <is>
          <t>Saudi Arabia</t>
        </is>
      </c>
      <c r="B24" t="inlineStr">
        <is>
          <t>PNEUMOVAX 23</t>
        </is>
      </c>
      <c r="C24" t="inlineStr">
        <is>
          <t>Pneumovax 23 Pneumococcal Vaccine Polyvalent 50</t>
        </is>
      </c>
      <c r="D24" s="5">
        <f>Products!M284</f>
        <v/>
      </c>
      <c r="E24" s="2" t="n"/>
      <c r="F24" s="2" t="n"/>
      <c r="G24" s="2" t="n"/>
      <c r="H24" s="2" t="n"/>
      <c r="I24" s="2" t="n"/>
      <c r="J24" s="10">
        <f>IF(E24="","",E24*IF($D24="",0,$D24)*IF(OR($I24="",1&lt;$I24),1,INDEX(Inputs!$B$5:$B$8,MIN(1-$I24+1,4))))</f>
        <v/>
      </c>
      <c r="K24" s="10">
        <f>IF(F24="","",F24*IF($D24="",0,$D24)*IF(OR($I24="",2&lt;$I24),1,INDEX(Inputs!$B$5:$B$8,MIN(2-$I24+1,4))))</f>
        <v/>
      </c>
      <c r="L24" s="10">
        <f>IF(G24="","",G24*IF($D24="",0,$D24)*IF(OR($I24="",3&lt;$I24),1,INDEX(Inputs!$B$5:$B$8,MIN(3-$I24+1,4))))</f>
        <v/>
      </c>
      <c r="M24" s="10">
        <f>IF(H24="","",H24*IF($D24="",0,$D24)*IF(OR($I24="",4&lt;$I24),1,INDEX(Inputs!$B$5:$B$8,MIN(4-$I24+1,4))))</f>
        <v/>
      </c>
      <c r="N24" s="10">
        <f>SUM(J24:M24)</f>
        <v/>
      </c>
    </row>
    <row r="25">
      <c r="A25" t="inlineStr">
        <is>
          <t>Saudi Arabia</t>
        </is>
      </c>
      <c r="B25" t="inlineStr">
        <is>
          <t>VAXNEUVANCE</t>
        </is>
      </c>
      <c r="C25" t="inlineStr">
        <is>
          <t>Vaxneuvance 64</t>
        </is>
      </c>
      <c r="D25" s="5">
        <f>Products!M287</f>
        <v/>
      </c>
      <c r="E25" s="2" t="n"/>
      <c r="F25" s="2" t="n"/>
      <c r="G25" s="2" t="n"/>
      <c r="H25" s="2" t="n"/>
      <c r="I25" s="2" t="n"/>
      <c r="J25" s="10">
        <f>IF(E25="","",E25*IF($D25="",0,$D25)*IF(OR($I25="",1&lt;$I25),1,INDEX(Inputs!$B$5:$B$8,MIN(1-$I25+1,4))))</f>
        <v/>
      </c>
      <c r="K25" s="10">
        <f>IF(F25="","",F25*IF($D25="",0,$D25)*IF(OR($I25="",2&lt;$I25),1,INDEX(Inputs!$B$5:$B$8,MIN(2-$I25+1,4))))</f>
        <v/>
      </c>
      <c r="L25" s="10">
        <f>IF(G25="","",G25*IF($D25="",0,$D25)*IF(OR($I25="",3&lt;$I25),1,INDEX(Inputs!$B$5:$B$8,MIN(3-$I25+1,4))))</f>
        <v/>
      </c>
      <c r="M25" s="10">
        <f>IF(H25="","",H25*IF($D25="",0,$D25)*IF(OR($I25="",4&lt;$I25),1,INDEX(Inputs!$B$5:$B$8,MIN(4-$I25+1,4))))</f>
        <v/>
      </c>
      <c r="N25" s="10">
        <f>SUM(J25:M25)</f>
        <v/>
      </c>
    </row>
    <row r="26">
      <c r="A26" t="inlineStr">
        <is>
          <t>Saudi Arabia</t>
        </is>
      </c>
      <c r="B26" t="inlineStr">
        <is>
          <t>CAPVAXIVE</t>
        </is>
      </c>
      <c r="C26" t="inlineStr">
        <is>
          <t>Capvaxive 84</t>
        </is>
      </c>
      <c r="D26" s="5">
        <f>Products!M290</f>
        <v/>
      </c>
      <c r="E26" s="2" t="n"/>
      <c r="F26" s="2" t="n"/>
      <c r="G26" s="2" t="n"/>
      <c r="H26" s="2" t="n"/>
      <c r="I26" s="2" t="n"/>
      <c r="J26" s="10">
        <f>IF(E26="","",E26*IF($D26="",0,$D26)*IF(OR($I26="",1&lt;$I26),1,INDEX(Inputs!$B$5:$B$8,MIN(1-$I26+1,4))))</f>
        <v/>
      </c>
      <c r="K26" s="10">
        <f>IF(F26="","",F26*IF($D26="",0,$D26)*IF(OR($I26="",2&lt;$I26),1,INDEX(Inputs!$B$5:$B$8,MIN(2-$I26+1,4))))</f>
        <v/>
      </c>
      <c r="L26" s="10">
        <f>IF(G26="","",G26*IF($D26="",0,$D26)*IF(OR($I26="",3&lt;$I26),1,INDEX(Inputs!$B$5:$B$8,MIN(3-$I26+1,4))))</f>
        <v/>
      </c>
      <c r="M26" s="10">
        <f>IF(H26="","",H26*IF($D26="",0,$D26)*IF(OR($I26="",4&lt;$I26),1,INDEX(Inputs!$B$5:$B$8,MIN(4-$I26+1,4))))</f>
        <v/>
      </c>
      <c r="N26" s="10">
        <f>SUM(J26:M26)</f>
        <v/>
      </c>
    </row>
    <row r="27">
      <c r="A27" t="inlineStr">
        <is>
          <t>Saudi Arabia</t>
        </is>
      </c>
      <c r="B27" t="inlineStr">
        <is>
          <t>RECOMBIVAX</t>
        </is>
      </c>
      <c r="C27" t="inlineStr">
        <is>
          <t>RECOMBIVAX HB 10</t>
        </is>
      </c>
      <c r="D27" s="5">
        <f>Products!M291</f>
        <v/>
      </c>
      <c r="E27" s="2" t="n"/>
      <c r="F27" s="2" t="n"/>
      <c r="G27" s="2" t="n"/>
      <c r="H27" s="2" t="n"/>
      <c r="I27" s="2" t="n"/>
      <c r="J27" s="10">
        <f>IF(E27="","",E27*IF($D27="",0,$D27)*IF(OR($I27="",1&lt;$I27),1,INDEX(Inputs!$B$5:$B$8,MIN(1-$I27+1,4))))</f>
        <v/>
      </c>
      <c r="K27" s="10">
        <f>IF(F27="","",F27*IF($D27="",0,$D27)*IF(OR($I27="",2&lt;$I27),1,INDEX(Inputs!$B$5:$B$8,MIN(2-$I27+1,4))))</f>
        <v/>
      </c>
      <c r="L27" s="10">
        <f>IF(G27="","",G27*IF($D27="",0,$D27)*IF(OR($I27="",3&lt;$I27),1,INDEX(Inputs!$B$5:$B$8,MIN(3-$I27+1,4))))</f>
        <v/>
      </c>
      <c r="M27" s="10">
        <f>IF(H27="","",H27*IF($D27="",0,$D27)*IF(OR($I27="",4&lt;$I27),1,INDEX(Inputs!$B$5:$B$8,MIN(4-$I27+1,4))))</f>
        <v/>
      </c>
      <c r="N27" s="10">
        <f>SUM(J27:M27)</f>
        <v/>
      </c>
    </row>
    <row r="28">
      <c r="A28" t="inlineStr">
        <is>
          <t>Saudi Arabia</t>
        </is>
      </c>
      <c r="B28" t="inlineStr">
        <is>
          <t>M-M-R II</t>
        </is>
      </c>
      <c r="C28" t="inlineStr">
        <is>
          <t>M.M.R II 0.5ML VACCINE+ 0.7ML DILUENT 1000,12.5,1000</t>
        </is>
      </c>
      <c r="D28" s="5">
        <f>Products!M294</f>
        <v/>
      </c>
      <c r="E28" s="2" t="n"/>
      <c r="F28" s="2" t="n"/>
      <c r="G28" s="2" t="n"/>
      <c r="H28" s="2" t="n"/>
      <c r="I28" s="2" t="n"/>
      <c r="J28" s="10">
        <f>IF(E28="","",E28*IF($D28="",0,$D28)*IF(OR($I28="",1&lt;$I28),1,INDEX(Inputs!$B$5:$B$8,MIN(1-$I28+1,4))))</f>
        <v/>
      </c>
      <c r="K28" s="10">
        <f>IF(F28="","",F28*IF($D28="",0,$D28)*IF(OR($I28="",2&lt;$I28),1,INDEX(Inputs!$B$5:$B$8,MIN(2-$I28+1,4))))</f>
        <v/>
      </c>
      <c r="L28" s="10">
        <f>IF(G28="","",G28*IF($D28="",0,$D28)*IF(OR($I28="",3&lt;$I28),1,INDEX(Inputs!$B$5:$B$8,MIN(3-$I28+1,4))))</f>
        <v/>
      </c>
      <c r="M28" s="10">
        <f>IF(H28="","",H28*IF($D28="",0,$D28)*IF(OR($I28="",4&lt;$I28),1,INDEX(Inputs!$B$5:$B$8,MIN(4-$I28+1,4))))</f>
        <v/>
      </c>
      <c r="N28" s="10">
        <f>SUM(J28:M28)</f>
        <v/>
      </c>
    </row>
    <row r="29">
      <c r="A29" t="inlineStr">
        <is>
          <t>Saudi Arabia</t>
        </is>
      </c>
      <c r="B29" t="inlineStr">
        <is>
          <t>ROTATEQ</t>
        </is>
      </c>
      <c r="C29" t="inlineStr">
        <is>
          <t>ROTATEQ ORAL VACCINE nlt2.2*106,nlt2.8*106,nlt2.2*106,nlt2.0*106,nlt2.3*106</t>
        </is>
      </c>
      <c r="D29" s="5">
        <f>Products!M295</f>
        <v/>
      </c>
      <c r="E29" s="2" t="n"/>
      <c r="F29" s="2" t="n"/>
      <c r="G29" s="2" t="n"/>
      <c r="H29" s="2" t="n"/>
      <c r="I29" s="2" t="n"/>
      <c r="J29" s="10">
        <f>IF(E29="","",E29*IF($D29="",0,$D29)*IF(OR($I29="",1&lt;$I29),1,INDEX(Inputs!$B$5:$B$8,MIN(1-$I29+1,4))))</f>
        <v/>
      </c>
      <c r="K29" s="10">
        <f>IF(F29="","",F29*IF($D29="",0,$D29)*IF(OR($I29="",2&lt;$I29),1,INDEX(Inputs!$B$5:$B$8,MIN(2-$I29+1,4))))</f>
        <v/>
      </c>
      <c r="L29" s="10">
        <f>IF(G29="","",G29*IF($D29="",0,$D29)*IF(OR($I29="",3&lt;$I29),1,INDEX(Inputs!$B$5:$B$8,MIN(3-$I29+1,4))))</f>
        <v/>
      </c>
      <c r="M29" s="10">
        <f>IF(H29="","",H29*IF($D29="",0,$D29)*IF(OR($I29="",4&lt;$I29),1,INDEX(Inputs!$B$5:$B$8,MIN(4-$I29+1,4))))</f>
        <v/>
      </c>
      <c r="N29" s="10">
        <f>SUM(J29:M29)</f>
        <v/>
      </c>
    </row>
    <row r="30">
      <c r="A30" t="inlineStr">
        <is>
          <t>Saudi Arabia</t>
        </is>
      </c>
      <c r="B30" t="inlineStr">
        <is>
          <t>VARIVAX</t>
        </is>
      </c>
      <c r="C30" t="inlineStr">
        <is>
          <t>VARIVAX 1350 PFU VIAL 1350</t>
        </is>
      </c>
      <c r="D30" s="5">
        <f>Products!M297</f>
        <v/>
      </c>
      <c r="E30" s="2" t="n"/>
      <c r="F30" s="2" t="n"/>
      <c r="G30" s="2" t="n"/>
      <c r="H30" s="2" t="n"/>
      <c r="I30" s="2" t="n"/>
      <c r="J30" s="10">
        <f>IF(E30="","",E30*IF($D30="",0,$D30)*IF(OR($I30="",1&lt;$I30),1,INDEX(Inputs!$B$5:$B$8,MIN(1-$I30+1,4))))</f>
        <v/>
      </c>
      <c r="K30" s="10">
        <f>IF(F30="","",F30*IF($D30="",0,$D30)*IF(OR($I30="",2&lt;$I30),1,INDEX(Inputs!$B$5:$B$8,MIN(2-$I30+1,4))))</f>
        <v/>
      </c>
      <c r="L30" s="10">
        <f>IF(G30="","",G30*IF($D30="",0,$D30)*IF(OR($I30="",3&lt;$I30),1,INDEX(Inputs!$B$5:$B$8,MIN(3-$I30+1,4))))</f>
        <v/>
      </c>
      <c r="M30" s="10">
        <f>IF(H30="","",H30*IF($D30="",0,$D30)*IF(OR($I30="",4&lt;$I30),1,INDEX(Inputs!$B$5:$B$8,MIN(4-$I30+1,4))))</f>
        <v/>
      </c>
      <c r="N30" s="10">
        <f>SUM(J30:M30)</f>
        <v/>
      </c>
    </row>
    <row r="31">
      <c r="A31" t="inlineStr">
        <is>
          <t>Saudi Arabia</t>
        </is>
      </c>
      <c r="B31" t="inlineStr">
        <is>
          <t>GARDASIL 9</t>
        </is>
      </c>
      <c r="C31" t="inlineStr">
        <is>
          <t>Gardasil 9 30,40,60,40,20,20,20,20,20</t>
        </is>
      </c>
      <c r="D31" s="5">
        <f>Products!M301</f>
        <v/>
      </c>
      <c r="E31" s="2" t="n"/>
      <c r="F31" s="2" t="n"/>
      <c r="G31" s="2" t="n"/>
      <c r="H31" s="2" t="n"/>
      <c r="I31" s="2" t="n"/>
      <c r="J31" s="10">
        <f>IF(E31="","",E31*IF($D31="",0,$D31)*IF(OR($I31="",1&lt;$I31),1,INDEX(Inputs!$B$5:$B$8,MIN(1-$I31+1,4))))</f>
        <v/>
      </c>
      <c r="K31" s="10">
        <f>IF(F31="","",F31*IF($D31="",0,$D31)*IF(OR($I31="",2&lt;$I31),1,INDEX(Inputs!$B$5:$B$8,MIN(2-$I31+1,4))))</f>
        <v/>
      </c>
      <c r="L31" s="10">
        <f>IF(G31="","",G31*IF($D31="",0,$D31)*IF(OR($I31="",3&lt;$I31),1,INDEX(Inputs!$B$5:$B$8,MIN(3-$I31+1,4))))</f>
        <v/>
      </c>
      <c r="M31" s="10">
        <f>IF(H31="","",H31*IF($D31="",0,$D31)*IF(OR($I31="",4&lt;$I31),1,INDEX(Inputs!$B$5:$B$8,MIN(4-$I31+1,4))))</f>
        <v/>
      </c>
      <c r="N31" s="10">
        <f>SUM(J31:M31)</f>
        <v/>
      </c>
    </row>
    <row r="32">
      <c r="A32" t="inlineStr">
        <is>
          <t>Saudi Arabia</t>
        </is>
      </c>
      <c r="B32" t="inlineStr">
        <is>
          <t>KEYTRUDA</t>
        </is>
      </c>
      <c r="C32" t="inlineStr">
        <is>
          <t>Keytruda 165</t>
        </is>
      </c>
      <c r="D32" s="5">
        <f>Products!M303</f>
        <v/>
      </c>
      <c r="E32" s="2" t="n"/>
      <c r="F32" s="2" t="n"/>
      <c r="G32" s="2" t="n"/>
      <c r="H32" s="2" t="n"/>
      <c r="I32" s="2" t="n"/>
      <c r="J32" s="10">
        <f>IF(E32="","",E32*IF($D32="",0,$D32)*IF(OR($I32="",1&lt;$I32),1,INDEX(Inputs!$B$5:$B$8,MIN(1-$I32+1,4))))</f>
        <v/>
      </c>
      <c r="K32" s="10">
        <f>IF(F32="","",F32*IF($D32="",0,$D32)*IF(OR($I32="",2&lt;$I32),1,INDEX(Inputs!$B$5:$B$8,MIN(2-$I32+1,4))))</f>
        <v/>
      </c>
      <c r="L32" s="10">
        <f>IF(G32="","",G32*IF($D32="",0,$D32)*IF(OR($I32="",3&lt;$I32),1,INDEX(Inputs!$B$5:$B$8,MIN(3-$I32+1,4))))</f>
        <v/>
      </c>
      <c r="M32" s="10">
        <f>IF(H32="","",H32*IF($D32="",0,$D32)*IF(OR($I32="",4&lt;$I32),1,INDEX(Inputs!$B$5:$B$8,MIN(4-$I32+1,4))))</f>
        <v/>
      </c>
      <c r="N32" s="10">
        <f>SUM(J32:M32)</f>
        <v/>
      </c>
    </row>
    <row r="33">
      <c r="A33" t="inlineStr">
        <is>
          <t>Saudi Arabia</t>
        </is>
      </c>
      <c r="B33" t="inlineStr">
        <is>
          <t>KEYTRUDA</t>
        </is>
      </c>
      <c r="C33" t="inlineStr">
        <is>
          <t>Keytruda 165</t>
        </is>
      </c>
      <c r="D33" s="5">
        <f>Products!M304</f>
        <v/>
      </c>
      <c r="E33" s="2" t="n"/>
      <c r="F33" s="2" t="n"/>
      <c r="G33" s="2" t="n"/>
      <c r="H33" s="2" t="n"/>
      <c r="I33" s="2" t="n"/>
      <c r="J33" s="10">
        <f>IF(E33="","",E33*IF($D33="",0,$D33)*IF(OR($I33="",1&lt;$I33),1,INDEX(Inputs!$B$5:$B$8,MIN(1-$I33+1,4))))</f>
        <v/>
      </c>
      <c r="K33" s="10">
        <f>IF(F33="","",F33*IF($D33="",0,$D33)*IF(OR($I33="",2&lt;$I33),1,INDEX(Inputs!$B$5:$B$8,MIN(2-$I33+1,4))))</f>
        <v/>
      </c>
      <c r="L33" s="10">
        <f>IF(G33="","",G33*IF($D33="",0,$D33)*IF(OR($I33="",3&lt;$I33),1,INDEX(Inputs!$B$5:$B$8,MIN(3-$I33+1,4))))</f>
        <v/>
      </c>
      <c r="M33" s="10">
        <f>IF(H33="","",H33*IF($D33="",0,$D33)*IF(OR($I33="",4&lt;$I33),1,INDEX(Inputs!$B$5:$B$8,MIN(4-$I33+1,4))))</f>
        <v/>
      </c>
      <c r="N33" s="10">
        <f>SUM(J33:M33)</f>
        <v/>
      </c>
    </row>
    <row r="34">
      <c r="A34" t="inlineStr">
        <is>
          <t>Saudi Arabia</t>
        </is>
      </c>
      <c r="B34" t="inlineStr">
        <is>
          <t>WELIREG</t>
        </is>
      </c>
      <c r="C34" t="inlineStr">
        <is>
          <t>Welireg 40</t>
        </is>
      </c>
      <c r="D34" s="5">
        <f>Products!M307</f>
        <v/>
      </c>
      <c r="E34" s="2" t="n"/>
      <c r="F34" s="2" t="n"/>
      <c r="G34" s="2" t="n"/>
      <c r="H34" s="2" t="n"/>
      <c r="I34" s="2" t="n"/>
      <c r="J34" s="10">
        <f>IF(E34="","",E34*IF($D34="",0,$D34)*IF(OR($I34="",1&lt;$I34),1,INDEX(Inputs!$B$5:$B$8,MIN(1-$I34+1,4))))</f>
        <v/>
      </c>
      <c r="K34" s="10">
        <f>IF(F34="","",F34*IF($D34="",0,$D34)*IF(OR($I34="",2&lt;$I34),1,INDEX(Inputs!$B$5:$B$8,MIN(2-$I34+1,4))))</f>
        <v/>
      </c>
      <c r="L34" s="10">
        <f>IF(G34="","",G34*IF($D34="",0,$D34)*IF(OR($I34="",3&lt;$I34),1,INDEX(Inputs!$B$5:$B$8,MIN(3-$I34+1,4))))</f>
        <v/>
      </c>
      <c r="M34" s="10">
        <f>IF(H34="","",H34*IF($D34="",0,$D34)*IF(OR($I34="",4&lt;$I34),1,INDEX(Inputs!$B$5:$B$8,MIN(4-$I34+1,4))))</f>
        <v/>
      </c>
      <c r="N34" s="10">
        <f>SUM(J34:M34)</f>
        <v/>
      </c>
    </row>
    <row r="35">
      <c r="A35" t="inlineStr">
        <is>
          <t>Saudi Arabia</t>
        </is>
      </c>
      <c r="B35" t="inlineStr">
        <is>
          <t>KEYTRUDA</t>
        </is>
      </c>
      <c r="C35" t="inlineStr">
        <is>
          <t>KEYTRUDA 25 mg/ml Concentrate For Solution For Infusion 25</t>
        </is>
      </c>
      <c r="D35" s="5">
        <f>Products!M310</f>
        <v/>
      </c>
      <c r="E35" s="2" t="n"/>
      <c r="F35" s="2" t="n"/>
      <c r="G35" s="2" t="n"/>
      <c r="H35" s="2" t="n"/>
      <c r="I35" s="2" t="n"/>
      <c r="J35" s="10">
        <f>IF(E35="","",E35*IF($D35="",0,$D35)*IF(OR($I35="",1&lt;$I35),1,INDEX(Inputs!$B$5:$B$8,MIN(1-$I35+1,4))))</f>
        <v/>
      </c>
      <c r="K35" s="10">
        <f>IF(F35="","",F35*IF($D35="",0,$D35)*IF(OR($I35="",2&lt;$I35),1,INDEX(Inputs!$B$5:$B$8,MIN(2-$I35+1,4))))</f>
        <v/>
      </c>
      <c r="L35" s="10">
        <f>IF(G35="","",G35*IF($D35="",0,$D35)*IF(OR($I35="",3&lt;$I35),1,INDEX(Inputs!$B$5:$B$8,MIN(3-$I35+1,4))))</f>
        <v/>
      </c>
      <c r="M35" s="10">
        <f>IF(H35="","",H35*IF($D35="",0,$D35)*IF(OR($I35="",4&lt;$I35),1,INDEX(Inputs!$B$5:$B$8,MIN(4-$I35+1,4))))</f>
        <v/>
      </c>
      <c r="N35" s="10">
        <f>SUM(J35:M35)</f>
        <v/>
      </c>
    </row>
    <row r="36">
      <c r="A36" t="inlineStr">
        <is>
          <t>Saudi Arabia</t>
        </is>
      </c>
      <c r="B36" t="inlineStr">
        <is>
          <t>BRIDION</t>
        </is>
      </c>
      <c r="C36" t="inlineStr">
        <is>
          <t>BRIDION 100 mg/ml Solution for Injection 100</t>
        </is>
      </c>
      <c r="D36" s="5">
        <f>Products!M332</f>
        <v/>
      </c>
      <c r="E36" s="2" t="n"/>
      <c r="F36" s="2" t="n"/>
      <c r="G36" s="2" t="n"/>
      <c r="H36" s="2" t="n"/>
      <c r="I36" s="2" t="n"/>
      <c r="J36" s="10">
        <f>IF(E36="","",E36*IF($D36="",0,$D36)*IF(OR($I36="",1&lt;$I36),1,INDEX(Inputs!$B$5:$B$8,MIN(1-$I36+1,4))))</f>
        <v/>
      </c>
      <c r="K36" s="10">
        <f>IF(F36="","",F36*IF($D36="",0,$D36)*IF(OR($I36="",2&lt;$I36),1,INDEX(Inputs!$B$5:$B$8,MIN(2-$I36+1,4))))</f>
        <v/>
      </c>
      <c r="L36" s="10">
        <f>IF(G36="","",G36*IF($D36="",0,$D36)*IF(OR($I36="",3&lt;$I36),1,INDEX(Inputs!$B$5:$B$8,MIN(3-$I36+1,4))))</f>
        <v/>
      </c>
      <c r="M36" s="10">
        <f>IF(H36="","",H36*IF($D36="",0,$D36)*IF(OR($I36="",4&lt;$I36),1,INDEX(Inputs!$B$5:$B$8,MIN(4-$I36+1,4))))</f>
        <v/>
      </c>
      <c r="N36" s="10">
        <f>SUM(J36:M36)</f>
        <v/>
      </c>
    </row>
    <row r="37">
      <c r="A37" t="inlineStr">
        <is>
          <t>Saudi Arabia</t>
        </is>
      </c>
      <c r="B37" t="inlineStr">
        <is>
          <t>BRIDION</t>
        </is>
      </c>
      <c r="C37" t="inlineStr">
        <is>
          <t>BRIDION 100 MG/ML SOLUTION FOR INJECTION 100</t>
        </is>
      </c>
      <c r="D37" s="5">
        <f>Products!M338</f>
        <v/>
      </c>
      <c r="E37" s="2" t="n"/>
      <c r="F37" s="2" t="n"/>
      <c r="G37" s="2" t="n"/>
      <c r="H37" s="2" t="n"/>
      <c r="I37" s="2" t="n"/>
      <c r="J37" s="10">
        <f>IF(E37="","",E37*IF($D37="",0,$D37)*IF(OR($I37="",1&lt;$I37),1,INDEX(Inputs!$B$5:$B$8,MIN(1-$I37+1,4))))</f>
        <v/>
      </c>
      <c r="K37" s="10">
        <f>IF(F37="","",F37*IF($D37="",0,$D37)*IF(OR($I37="",2&lt;$I37),1,INDEX(Inputs!$B$5:$B$8,MIN(2-$I37+1,4))))</f>
        <v/>
      </c>
      <c r="L37" s="10">
        <f>IF(G37="","",G37*IF($D37="",0,$D37)*IF(OR($I37="",3&lt;$I37),1,INDEX(Inputs!$B$5:$B$8,MIN(3-$I37+1,4))))</f>
        <v/>
      </c>
      <c r="M37" s="10">
        <f>IF(H37="","",H37*IF($D37="",0,$D37)*IF(OR($I37="",4&lt;$I37),1,INDEX(Inputs!$B$5:$B$8,MIN(4-$I37+1,4))))</f>
        <v/>
      </c>
      <c r="N37" s="10">
        <f>SUM(J37:M37)</f>
        <v/>
      </c>
    </row>
    <row r="38">
      <c r="A38" t="inlineStr">
        <is>
          <t>Bahrain</t>
        </is>
      </c>
      <c r="B38" t="inlineStr">
        <is>
          <t>M-M-R II</t>
        </is>
      </c>
      <c r="C38" t="inlineStr">
        <is>
          <t>M-M-R II VACCINE nan</t>
        </is>
      </c>
      <c r="D38" s="5">
        <f>Products!M342</f>
        <v/>
      </c>
      <c r="E38" s="2" t="n"/>
      <c r="F38" s="2" t="n"/>
      <c r="G38" s="2" t="n"/>
      <c r="H38" s="2" t="n"/>
      <c r="I38" s="2" t="n"/>
      <c r="J38" s="10">
        <f>IF(E38="","",E38*IF($D38="",0,$D38)*IF(OR($I38="",1&lt;$I38),1,INDEX(Inputs!$B$5:$B$8,MIN(1-$I38+1,4))))</f>
        <v/>
      </c>
      <c r="K38" s="10">
        <f>IF(F38="","",F38*IF($D38="",0,$D38)*IF(OR($I38="",2&lt;$I38),1,INDEX(Inputs!$B$5:$B$8,MIN(2-$I38+1,4))))</f>
        <v/>
      </c>
      <c r="L38" s="10">
        <f>IF(G38="","",G38*IF($D38="",0,$D38)*IF(OR($I38="",3&lt;$I38),1,INDEX(Inputs!$B$5:$B$8,MIN(3-$I38+1,4))))</f>
        <v/>
      </c>
      <c r="M38" s="10">
        <f>IF(H38="","",H38*IF($D38="",0,$D38)*IF(OR($I38="",4&lt;$I38),1,INDEX(Inputs!$B$5:$B$8,MIN(4-$I38+1,4))))</f>
        <v/>
      </c>
      <c r="N38" s="10">
        <f>SUM(J38:M38)</f>
        <v/>
      </c>
    </row>
    <row r="39">
      <c r="A39" t="inlineStr">
        <is>
          <t>Bahrain</t>
        </is>
      </c>
      <c r="B39" t="inlineStr">
        <is>
          <t>ROTATEQ</t>
        </is>
      </c>
      <c r="C39" t="inlineStr">
        <is>
          <t>ROTATEQ nan</t>
        </is>
      </c>
      <c r="D39" s="5">
        <f>Products!M343</f>
        <v/>
      </c>
      <c r="E39" s="2" t="n"/>
      <c r="F39" s="2" t="n"/>
      <c r="G39" s="2" t="n"/>
      <c r="H39" s="2" t="n"/>
      <c r="I39" s="2" t="n"/>
      <c r="J39" s="10">
        <f>IF(E39="","",E39*IF($D39="",0,$D39)*IF(OR($I39="",1&lt;$I39),1,INDEX(Inputs!$B$5:$B$8,MIN(1-$I39+1,4))))</f>
        <v/>
      </c>
      <c r="K39" s="10">
        <f>IF(F39="","",F39*IF($D39="",0,$D39)*IF(OR($I39="",2&lt;$I39),1,INDEX(Inputs!$B$5:$B$8,MIN(2-$I39+1,4))))</f>
        <v/>
      </c>
      <c r="L39" s="10">
        <f>IF(G39="","",G39*IF($D39="",0,$D39)*IF(OR($I39="",3&lt;$I39),1,INDEX(Inputs!$B$5:$B$8,MIN(3-$I39+1,4))))</f>
        <v/>
      </c>
      <c r="M39" s="10">
        <f>IF(H39="","",H39*IF($D39="",0,$D39)*IF(OR($I39="",4&lt;$I39),1,INDEX(Inputs!$B$5:$B$8,MIN(4-$I39+1,4))))</f>
        <v/>
      </c>
      <c r="N39" s="10">
        <f>SUM(J39:M39)</f>
        <v/>
      </c>
    </row>
    <row r="40">
      <c r="A40" t="inlineStr">
        <is>
          <t>Bahrain</t>
        </is>
      </c>
      <c r="B40" t="inlineStr">
        <is>
          <t>JANUVIA</t>
        </is>
      </c>
      <c r="C40" t="inlineStr">
        <is>
          <t>JANUVIA 25</t>
        </is>
      </c>
      <c r="D40" s="5">
        <f>Products!M344</f>
        <v/>
      </c>
      <c r="E40" s="2" t="n"/>
      <c r="F40" s="2" t="n"/>
      <c r="G40" s="2" t="n"/>
      <c r="H40" s="2" t="n"/>
      <c r="I40" s="2" t="n"/>
      <c r="J40" s="10">
        <f>IF(E40="","",E40*IF($D40="",0,$D40)*IF(OR($I40="",1&lt;$I40),1,INDEX(Inputs!$B$5:$B$8,MIN(1-$I40+1,4))))</f>
        <v/>
      </c>
      <c r="K40" s="10">
        <f>IF(F40="","",F40*IF($D40="",0,$D40)*IF(OR($I40="",2&lt;$I40),1,INDEX(Inputs!$B$5:$B$8,MIN(2-$I40+1,4))))</f>
        <v/>
      </c>
      <c r="L40" s="10">
        <f>IF(G40="","",G40*IF($D40="",0,$D40)*IF(OR($I40="",3&lt;$I40),1,INDEX(Inputs!$B$5:$B$8,MIN(3-$I40+1,4))))</f>
        <v/>
      </c>
      <c r="M40" s="10">
        <f>IF(H40="","",H40*IF($D40="",0,$D40)*IF(OR($I40="",4&lt;$I40),1,INDEX(Inputs!$B$5:$B$8,MIN(4-$I40+1,4))))</f>
        <v/>
      </c>
      <c r="N40" s="10">
        <f>SUM(J40:M40)</f>
        <v/>
      </c>
    </row>
    <row r="41">
      <c r="A41" t="inlineStr">
        <is>
          <t>Bahrain</t>
        </is>
      </c>
      <c r="B41" t="inlineStr">
        <is>
          <t>JANUVIA</t>
        </is>
      </c>
      <c r="C41" t="inlineStr">
        <is>
          <t>JANUVIA 50</t>
        </is>
      </c>
      <c r="D41" s="5">
        <f>Products!M345</f>
        <v/>
      </c>
      <c r="E41" s="2" t="n"/>
      <c r="F41" s="2" t="n"/>
      <c r="G41" s="2" t="n"/>
      <c r="H41" s="2" t="n"/>
      <c r="I41" s="2" t="n"/>
      <c r="J41" s="10">
        <f>IF(E41="","",E41*IF($D41="",0,$D41)*IF(OR($I41="",1&lt;$I41),1,INDEX(Inputs!$B$5:$B$8,MIN(1-$I41+1,4))))</f>
        <v/>
      </c>
      <c r="K41" s="10">
        <f>IF(F41="","",F41*IF($D41="",0,$D41)*IF(OR($I41="",2&lt;$I41),1,INDEX(Inputs!$B$5:$B$8,MIN(2-$I41+1,4))))</f>
        <v/>
      </c>
      <c r="L41" s="10">
        <f>IF(G41="","",G41*IF($D41="",0,$D41)*IF(OR($I41="",3&lt;$I41),1,INDEX(Inputs!$B$5:$B$8,MIN(3-$I41+1,4))))</f>
        <v/>
      </c>
      <c r="M41" s="10">
        <f>IF(H41="","",H41*IF($D41="",0,$D41)*IF(OR($I41="",4&lt;$I41),1,INDEX(Inputs!$B$5:$B$8,MIN(4-$I41+1,4))))</f>
        <v/>
      </c>
      <c r="N41" s="10">
        <f>SUM(J41:M41)</f>
        <v/>
      </c>
    </row>
    <row r="42">
      <c r="A42" t="inlineStr">
        <is>
          <t>Bahrain</t>
        </is>
      </c>
      <c r="B42" t="inlineStr">
        <is>
          <t>JANUVIA</t>
        </is>
      </c>
      <c r="C42" t="inlineStr">
        <is>
          <t>JANUVIA 100</t>
        </is>
      </c>
      <c r="D42" s="5">
        <f>Products!M346</f>
        <v/>
      </c>
      <c r="E42" s="2" t="n"/>
      <c r="F42" s="2" t="n"/>
      <c r="G42" s="2" t="n"/>
      <c r="H42" s="2" t="n"/>
      <c r="I42" s="2" t="n"/>
      <c r="J42" s="10">
        <f>IF(E42="","",E42*IF($D42="",0,$D42)*IF(OR($I42="",1&lt;$I42),1,INDEX(Inputs!$B$5:$B$8,MIN(1-$I42+1,4))))</f>
        <v/>
      </c>
      <c r="K42" s="10">
        <f>IF(F42="","",F42*IF($D42="",0,$D42)*IF(OR($I42="",2&lt;$I42),1,INDEX(Inputs!$B$5:$B$8,MIN(2-$I42+1,4))))</f>
        <v/>
      </c>
      <c r="L42" s="10">
        <f>IF(G42="","",G42*IF($D42="",0,$D42)*IF(OR($I42="",3&lt;$I42),1,INDEX(Inputs!$B$5:$B$8,MIN(3-$I42+1,4))))</f>
        <v/>
      </c>
      <c r="M42" s="10">
        <f>IF(H42="","",H42*IF($D42="",0,$D42)*IF(OR($I42="",4&lt;$I42),1,INDEX(Inputs!$B$5:$B$8,MIN(4-$I42+1,4))))</f>
        <v/>
      </c>
      <c r="N42" s="10">
        <f>SUM(J42:M42)</f>
        <v/>
      </c>
    </row>
    <row r="43">
      <c r="A43" t="inlineStr">
        <is>
          <t>Bahrain</t>
        </is>
      </c>
      <c r="B43" t="inlineStr">
        <is>
          <t>JANUMET</t>
        </is>
      </c>
      <c r="C43" t="inlineStr">
        <is>
          <t>JANUMET 1000/50</t>
        </is>
      </c>
      <c r="D43" s="5">
        <f>Products!M348</f>
        <v/>
      </c>
      <c r="E43" s="2" t="n"/>
      <c r="F43" s="2" t="n"/>
      <c r="G43" s="2" t="n"/>
      <c r="H43" s="2" t="n"/>
      <c r="I43" s="2" t="n"/>
      <c r="J43" s="10">
        <f>IF(E43="","",E43*IF($D43="",0,$D43)*IF(OR($I43="",1&lt;$I43),1,INDEX(Inputs!$B$5:$B$8,MIN(1-$I43+1,4))))</f>
        <v/>
      </c>
      <c r="K43" s="10">
        <f>IF(F43="","",F43*IF($D43="",0,$D43)*IF(OR($I43="",2&lt;$I43),1,INDEX(Inputs!$B$5:$B$8,MIN(2-$I43+1,4))))</f>
        <v/>
      </c>
      <c r="L43" s="10">
        <f>IF(G43="","",G43*IF($D43="",0,$D43)*IF(OR($I43="",3&lt;$I43),1,INDEX(Inputs!$B$5:$B$8,MIN(3-$I43+1,4))))</f>
        <v/>
      </c>
      <c r="M43" s="10">
        <f>IF(H43="","",H43*IF($D43="",0,$D43)*IF(OR($I43="",4&lt;$I43),1,INDEX(Inputs!$B$5:$B$8,MIN(4-$I43+1,4))))</f>
        <v/>
      </c>
      <c r="N43" s="10">
        <f>SUM(J43:M43)</f>
        <v/>
      </c>
    </row>
    <row r="44">
      <c r="A44" t="inlineStr">
        <is>
          <t>Bahrain</t>
        </is>
      </c>
      <c r="B44" t="inlineStr">
        <is>
          <t>JANUMET</t>
        </is>
      </c>
      <c r="C44" t="inlineStr">
        <is>
          <t>JANUMET 500/50</t>
        </is>
      </c>
      <c r="D44" s="5">
        <f>Products!M349</f>
        <v/>
      </c>
      <c r="E44" s="2" t="n"/>
      <c r="F44" s="2" t="n"/>
      <c r="G44" s="2" t="n"/>
      <c r="H44" s="2" t="n"/>
      <c r="I44" s="2" t="n"/>
      <c r="J44" s="10">
        <f>IF(E44="","",E44*IF($D44="",0,$D44)*IF(OR($I44="",1&lt;$I44),1,INDEX(Inputs!$B$5:$B$8,MIN(1-$I44+1,4))))</f>
        <v/>
      </c>
      <c r="K44" s="10">
        <f>IF(F44="","",F44*IF($D44="",0,$D44)*IF(OR($I44="",2&lt;$I44),1,INDEX(Inputs!$B$5:$B$8,MIN(2-$I44+1,4))))</f>
        <v/>
      </c>
      <c r="L44" s="10">
        <f>IF(G44="","",G44*IF($D44="",0,$D44)*IF(OR($I44="",3&lt;$I44),1,INDEX(Inputs!$B$5:$B$8,MIN(3-$I44+1,4))))</f>
        <v/>
      </c>
      <c r="M44" s="10">
        <f>IF(H44="","",H44*IF($D44="",0,$D44)*IF(OR($I44="",4&lt;$I44),1,INDEX(Inputs!$B$5:$B$8,MIN(4-$I44+1,4))))</f>
        <v/>
      </c>
      <c r="N44" s="10">
        <f>SUM(J44:M44)</f>
        <v/>
      </c>
    </row>
    <row r="45">
      <c r="A45" t="inlineStr">
        <is>
          <t>Bahrain</t>
        </is>
      </c>
      <c r="B45" t="inlineStr">
        <is>
          <t>ISENTRESS</t>
        </is>
      </c>
      <c r="C45" t="inlineStr">
        <is>
          <t>ISENTRESS 400</t>
        </is>
      </c>
      <c r="D45" s="5">
        <f>Products!M352</f>
        <v/>
      </c>
      <c r="E45" s="2" t="n"/>
      <c r="F45" s="2" t="n"/>
      <c r="G45" s="2" t="n"/>
      <c r="H45" s="2" t="n"/>
      <c r="I45" s="2" t="n"/>
      <c r="J45" s="10">
        <f>IF(E45="","",E45*IF($D45="",0,$D45)*IF(OR($I45="",1&lt;$I45),1,INDEX(Inputs!$B$5:$B$8,MIN(1-$I45+1,4))))</f>
        <v/>
      </c>
      <c r="K45" s="10">
        <f>IF(F45="","",F45*IF($D45="",0,$D45)*IF(OR($I45="",2&lt;$I45),1,INDEX(Inputs!$B$5:$B$8,MIN(2-$I45+1,4))))</f>
        <v/>
      </c>
      <c r="L45" s="10">
        <f>IF(G45="","",G45*IF($D45="",0,$D45)*IF(OR($I45="",3&lt;$I45),1,INDEX(Inputs!$B$5:$B$8,MIN(3-$I45+1,4))))</f>
        <v/>
      </c>
      <c r="M45" s="10">
        <f>IF(H45="","",H45*IF($D45="",0,$D45)*IF(OR($I45="",4&lt;$I45),1,INDEX(Inputs!$B$5:$B$8,MIN(4-$I45+1,4))))</f>
        <v/>
      </c>
      <c r="N45" s="10">
        <f>SUM(J45:M45)</f>
        <v/>
      </c>
    </row>
    <row r="46">
      <c r="A46" t="inlineStr">
        <is>
          <t>Bahrain</t>
        </is>
      </c>
      <c r="B46" t="inlineStr">
        <is>
          <t>EMEND</t>
        </is>
      </c>
      <c r="C46" t="inlineStr">
        <is>
          <t>EMEND 80/125</t>
        </is>
      </c>
      <c r="D46" s="5">
        <f>Products!M353</f>
        <v/>
      </c>
      <c r="E46" s="2" t="n"/>
      <c r="F46" s="2" t="n"/>
      <c r="G46" s="2" t="n"/>
      <c r="H46" s="2" t="n"/>
      <c r="I46" s="2" t="n"/>
      <c r="J46" s="10">
        <f>IF(E46="","",E46*IF($D46="",0,$D46)*IF(OR($I46="",1&lt;$I46),1,INDEX(Inputs!$B$5:$B$8,MIN(1-$I46+1,4))))</f>
        <v/>
      </c>
      <c r="K46" s="10">
        <f>IF(F46="","",F46*IF($D46="",0,$D46)*IF(OR($I46="",2&lt;$I46),1,INDEX(Inputs!$B$5:$B$8,MIN(2-$I46+1,4))))</f>
        <v/>
      </c>
      <c r="L46" s="10">
        <f>IF(G46="","",G46*IF($D46="",0,$D46)*IF(OR($I46="",3&lt;$I46),1,INDEX(Inputs!$B$5:$B$8,MIN(3-$I46+1,4))))</f>
        <v/>
      </c>
      <c r="M46" s="10">
        <f>IF(H46="","",H46*IF($D46="",0,$D46)*IF(OR($I46="",4&lt;$I46),1,INDEX(Inputs!$B$5:$B$8,MIN(4-$I46+1,4))))</f>
        <v/>
      </c>
      <c r="N46" s="10">
        <f>SUM(J46:M46)</f>
        <v/>
      </c>
    </row>
    <row r="47">
      <c r="A47" t="inlineStr">
        <is>
          <t>Bahrain</t>
        </is>
      </c>
      <c r="B47" t="inlineStr">
        <is>
          <t>JANUMET XR</t>
        </is>
      </c>
      <c r="C47" t="inlineStr">
        <is>
          <t>JANUMET XR 50/500</t>
        </is>
      </c>
      <c r="D47" s="5">
        <f>Products!M361</f>
        <v/>
      </c>
      <c r="E47" s="2" t="n"/>
      <c r="F47" s="2" t="n"/>
      <c r="G47" s="2" t="n"/>
      <c r="H47" s="2" t="n"/>
      <c r="I47" s="2" t="n"/>
      <c r="J47" s="10">
        <f>IF(E47="","",E47*IF($D47="",0,$D47)*IF(OR($I47="",1&lt;$I47),1,INDEX(Inputs!$B$5:$B$8,MIN(1-$I47+1,4))))</f>
        <v/>
      </c>
      <c r="K47" s="10">
        <f>IF(F47="","",F47*IF($D47="",0,$D47)*IF(OR($I47="",2&lt;$I47),1,INDEX(Inputs!$B$5:$B$8,MIN(2-$I47+1,4))))</f>
        <v/>
      </c>
      <c r="L47" s="10">
        <f>IF(G47="","",G47*IF($D47="",0,$D47)*IF(OR($I47="",3&lt;$I47),1,INDEX(Inputs!$B$5:$B$8,MIN(3-$I47+1,4))))</f>
        <v/>
      </c>
      <c r="M47" s="10">
        <f>IF(H47="","",H47*IF($D47="",0,$D47)*IF(OR($I47="",4&lt;$I47),1,INDEX(Inputs!$B$5:$B$8,MIN(4-$I47+1,4))))</f>
        <v/>
      </c>
      <c r="N47" s="10">
        <f>SUM(J47:M47)</f>
        <v/>
      </c>
    </row>
    <row r="48">
      <c r="A48" t="inlineStr">
        <is>
          <t>Bahrain</t>
        </is>
      </c>
      <c r="B48" t="inlineStr">
        <is>
          <t>JANUMET XR</t>
        </is>
      </c>
      <c r="C48" t="inlineStr">
        <is>
          <t>JANUMET XR 50/1000</t>
        </is>
      </c>
      <c r="D48" s="5">
        <f>Products!M362</f>
        <v/>
      </c>
      <c r="E48" s="2" t="n"/>
      <c r="F48" s="2" t="n"/>
      <c r="G48" s="2" t="n"/>
      <c r="H48" s="2" t="n"/>
      <c r="I48" s="2" t="n"/>
      <c r="J48" s="10">
        <f>IF(E48="","",E48*IF($D48="",0,$D48)*IF(OR($I48="",1&lt;$I48),1,INDEX(Inputs!$B$5:$B$8,MIN(1-$I48+1,4))))</f>
        <v/>
      </c>
      <c r="K48" s="10">
        <f>IF(F48="","",F48*IF($D48="",0,$D48)*IF(OR($I48="",2&lt;$I48),1,INDEX(Inputs!$B$5:$B$8,MIN(2-$I48+1,4))))</f>
        <v/>
      </c>
      <c r="L48" s="10">
        <f>IF(G48="","",G48*IF($D48="",0,$D48)*IF(OR($I48="",3&lt;$I48),1,INDEX(Inputs!$B$5:$B$8,MIN(3-$I48+1,4))))</f>
        <v/>
      </c>
      <c r="M48" s="10">
        <f>IF(H48="","",H48*IF($D48="",0,$D48)*IF(OR($I48="",4&lt;$I48),1,INDEX(Inputs!$B$5:$B$8,MIN(4-$I48+1,4))))</f>
        <v/>
      </c>
      <c r="N48" s="10">
        <f>SUM(J48:M48)</f>
        <v/>
      </c>
    </row>
    <row r="49">
      <c r="A49" t="inlineStr">
        <is>
          <t>Bahrain</t>
        </is>
      </c>
      <c r="B49" t="inlineStr">
        <is>
          <t>JANUMET XR</t>
        </is>
      </c>
      <c r="C49" t="inlineStr">
        <is>
          <t>JANUMET XR 100/1000</t>
        </is>
      </c>
      <c r="D49" s="5">
        <f>Products!M363</f>
        <v/>
      </c>
      <c r="E49" s="2" t="n"/>
      <c r="F49" s="2" t="n"/>
      <c r="G49" s="2" t="n"/>
      <c r="H49" s="2" t="n"/>
      <c r="I49" s="2" t="n"/>
      <c r="J49" s="10">
        <f>IF(E49="","",E49*IF($D49="",0,$D49)*IF(OR($I49="",1&lt;$I49),1,INDEX(Inputs!$B$5:$B$8,MIN(1-$I49+1,4))))</f>
        <v/>
      </c>
      <c r="K49" s="10">
        <f>IF(F49="","",F49*IF($D49="",0,$D49)*IF(OR($I49="",2&lt;$I49),1,INDEX(Inputs!$B$5:$B$8,MIN(2-$I49+1,4))))</f>
        <v/>
      </c>
      <c r="L49" s="10">
        <f>IF(G49="","",G49*IF($D49="",0,$D49)*IF(OR($I49="",3&lt;$I49),1,INDEX(Inputs!$B$5:$B$8,MIN(3-$I49+1,4))))</f>
        <v/>
      </c>
      <c r="M49" s="10">
        <f>IF(H49="","",H49*IF($D49="",0,$D49)*IF(OR($I49="",4&lt;$I49),1,INDEX(Inputs!$B$5:$B$8,MIN(4-$I49+1,4))))</f>
        <v/>
      </c>
      <c r="N49" s="10">
        <f>SUM(J49:M49)</f>
        <v/>
      </c>
    </row>
    <row r="50">
      <c r="A50" t="inlineStr">
        <is>
          <t>Bahrain</t>
        </is>
      </c>
      <c r="B50" t="inlineStr">
        <is>
          <t>KEYTRUDA</t>
        </is>
      </c>
      <c r="C50" t="inlineStr">
        <is>
          <t>KEYTRUDA 25</t>
        </is>
      </c>
      <c r="D50" s="5">
        <f>Products!M374</f>
        <v/>
      </c>
      <c r="E50" s="2" t="n"/>
      <c r="F50" s="2" t="n"/>
      <c r="G50" s="2" t="n"/>
      <c r="H50" s="2" t="n"/>
      <c r="I50" s="2" t="n"/>
      <c r="J50" s="10">
        <f>IF(E50="","",E50*IF($D50="",0,$D50)*IF(OR($I50="",1&lt;$I50),1,INDEX(Inputs!$B$5:$B$8,MIN(1-$I50+1,4))))</f>
        <v/>
      </c>
      <c r="K50" s="10">
        <f>IF(F50="","",F50*IF($D50="",0,$D50)*IF(OR($I50="",2&lt;$I50),1,INDEX(Inputs!$B$5:$B$8,MIN(2-$I50+1,4))))</f>
        <v/>
      </c>
      <c r="L50" s="10">
        <f>IF(G50="","",G50*IF($D50="",0,$D50)*IF(OR($I50="",3&lt;$I50),1,INDEX(Inputs!$B$5:$B$8,MIN(3-$I50+1,4))))</f>
        <v/>
      </c>
      <c r="M50" s="10">
        <f>IF(H50="","",H50*IF($D50="",0,$D50)*IF(OR($I50="",4&lt;$I50),1,INDEX(Inputs!$B$5:$B$8,MIN(4-$I50+1,4))))</f>
        <v/>
      </c>
      <c r="N50" s="10">
        <f>SUM(J50:M50)</f>
        <v/>
      </c>
    </row>
    <row r="51">
      <c r="A51" t="inlineStr">
        <is>
          <t>Bahrain</t>
        </is>
      </c>
      <c r="B51" t="inlineStr">
        <is>
          <t>GARDASIL 9</t>
        </is>
      </c>
      <c r="C51" t="inlineStr">
        <is>
          <t>GARDASIL 9 nan</t>
        </is>
      </c>
      <c r="D51" s="5">
        <f>Products!M376</f>
        <v/>
      </c>
      <c r="E51" s="2" t="n"/>
      <c r="F51" s="2" t="n"/>
      <c r="G51" s="2" t="n"/>
      <c r="H51" s="2" t="n"/>
      <c r="I51" s="2" t="n"/>
      <c r="J51" s="10">
        <f>IF(E51="","",E51*IF($D51="",0,$D51)*IF(OR($I51="",1&lt;$I51),1,INDEX(Inputs!$B$5:$B$8,MIN(1-$I51+1,4))))</f>
        <v/>
      </c>
      <c r="K51" s="10">
        <f>IF(F51="","",F51*IF($D51="",0,$D51)*IF(OR($I51="",2&lt;$I51),1,INDEX(Inputs!$B$5:$B$8,MIN(2-$I51+1,4))))</f>
        <v/>
      </c>
      <c r="L51" s="10">
        <f>IF(G51="","",G51*IF($D51="",0,$D51)*IF(OR($I51="",3&lt;$I51),1,INDEX(Inputs!$B$5:$B$8,MIN(3-$I51+1,4))))</f>
        <v/>
      </c>
      <c r="M51" s="10">
        <f>IF(H51="","",H51*IF($D51="",0,$D51)*IF(OR($I51="",4&lt;$I51),1,INDEX(Inputs!$B$5:$B$8,MIN(4-$I51+1,4))))</f>
        <v/>
      </c>
      <c r="N51" s="10">
        <f>SUM(J51:M51)</f>
        <v/>
      </c>
    </row>
    <row r="52">
      <c r="A52" t="inlineStr">
        <is>
          <t>Bahrain</t>
        </is>
      </c>
      <c r="B52" t="inlineStr">
        <is>
          <t>BRIDION</t>
        </is>
      </c>
      <c r="C52" t="inlineStr">
        <is>
          <t>BRIDION 100</t>
        </is>
      </c>
      <c r="D52" s="5">
        <f>Products!M377</f>
        <v/>
      </c>
      <c r="E52" s="2" t="n"/>
      <c r="F52" s="2" t="n"/>
      <c r="G52" s="2" t="n"/>
      <c r="H52" s="2" t="n"/>
      <c r="I52" s="2" t="n"/>
      <c r="J52" s="10">
        <f>IF(E52="","",E52*IF($D52="",0,$D52)*IF(OR($I52="",1&lt;$I52),1,INDEX(Inputs!$B$5:$B$8,MIN(1-$I52+1,4))))</f>
        <v/>
      </c>
      <c r="K52" s="10">
        <f>IF(F52="","",F52*IF($D52="",0,$D52)*IF(OR($I52="",2&lt;$I52),1,INDEX(Inputs!$B$5:$B$8,MIN(2-$I52+1,4))))</f>
        <v/>
      </c>
      <c r="L52" s="10">
        <f>IF(G52="","",G52*IF($D52="",0,$D52)*IF(OR($I52="",3&lt;$I52),1,INDEX(Inputs!$B$5:$B$8,MIN(3-$I52+1,4))))</f>
        <v/>
      </c>
      <c r="M52" s="10">
        <f>IF(H52="","",H52*IF($D52="",0,$D52)*IF(OR($I52="",4&lt;$I52),1,INDEX(Inputs!$B$5:$B$8,MIN(4-$I52+1,4))))</f>
        <v/>
      </c>
      <c r="N52" s="10">
        <f>SUM(J52:M52)</f>
        <v/>
      </c>
    </row>
    <row r="53">
      <c r="A53" t="inlineStr">
        <is>
          <t>Bahrain</t>
        </is>
      </c>
      <c r="B53" t="inlineStr">
        <is>
          <t>DELSTRIGO</t>
        </is>
      </c>
      <c r="C53" t="inlineStr">
        <is>
          <t>DELSTRIGO 100/300/300</t>
        </is>
      </c>
      <c r="D53" s="5">
        <f>Products!M403</f>
        <v/>
      </c>
      <c r="E53" s="2" t="n"/>
      <c r="F53" s="2" t="n"/>
      <c r="G53" s="2" t="n"/>
      <c r="H53" s="2" t="n"/>
      <c r="I53" s="2" t="n"/>
      <c r="J53" s="10">
        <f>IF(E53="","",E53*IF($D53="",0,$D53)*IF(OR($I53="",1&lt;$I53),1,INDEX(Inputs!$B$5:$B$8,MIN(1-$I53+1,4))))</f>
        <v/>
      </c>
      <c r="K53" s="10">
        <f>IF(F53="","",F53*IF($D53="",0,$D53)*IF(OR($I53="",2&lt;$I53),1,INDEX(Inputs!$B$5:$B$8,MIN(2-$I53+1,4))))</f>
        <v/>
      </c>
      <c r="L53" s="10">
        <f>IF(G53="","",G53*IF($D53="",0,$D53)*IF(OR($I53="",3&lt;$I53),1,INDEX(Inputs!$B$5:$B$8,MIN(3-$I53+1,4))))</f>
        <v/>
      </c>
      <c r="M53" s="10">
        <f>IF(H53="","",H53*IF($D53="",0,$D53)*IF(OR($I53="",4&lt;$I53),1,INDEX(Inputs!$B$5:$B$8,MIN(4-$I53+1,4))))</f>
        <v/>
      </c>
      <c r="N53" s="10">
        <f>SUM(J53:M53)</f>
        <v/>
      </c>
    </row>
    <row r="54">
      <c r="A54" t="inlineStr">
        <is>
          <t>Bahrain</t>
        </is>
      </c>
      <c r="B54" t="inlineStr">
        <is>
          <t>PNEUMOVAX 23</t>
        </is>
      </c>
      <c r="C54" t="inlineStr">
        <is>
          <t>PNEUMOVAX 23 nan</t>
        </is>
      </c>
      <c r="D54" s="5">
        <f>Products!M407</f>
        <v/>
      </c>
      <c r="E54" s="2" t="n"/>
      <c r="F54" s="2" t="n"/>
      <c r="G54" s="2" t="n"/>
      <c r="H54" s="2" t="n"/>
      <c r="I54" s="2" t="n"/>
      <c r="J54" s="10">
        <f>IF(E54="","",E54*IF($D54="",0,$D54)*IF(OR($I54="",1&lt;$I54),1,INDEX(Inputs!$B$5:$B$8,MIN(1-$I54+1,4))))</f>
        <v/>
      </c>
      <c r="K54" s="10">
        <f>IF(F54="","",F54*IF($D54="",0,$D54)*IF(OR($I54="",2&lt;$I54),1,INDEX(Inputs!$B$5:$B$8,MIN(2-$I54+1,4))))</f>
        <v/>
      </c>
      <c r="L54" s="10">
        <f>IF(G54="","",G54*IF($D54="",0,$D54)*IF(OR($I54="",3&lt;$I54),1,INDEX(Inputs!$B$5:$B$8,MIN(3-$I54+1,4))))</f>
        <v/>
      </c>
      <c r="M54" s="10">
        <f>IF(H54="","",H54*IF($D54="",0,$D54)*IF(OR($I54="",4&lt;$I54),1,INDEX(Inputs!$B$5:$B$8,MIN(4-$I54+1,4))))</f>
        <v/>
      </c>
      <c r="N54" s="10">
        <f>SUM(J54:M54)</f>
        <v/>
      </c>
    </row>
    <row r="55">
      <c r="A55" t="inlineStr">
        <is>
          <t>Bahrain</t>
        </is>
      </c>
      <c r="B55" t="inlineStr">
        <is>
          <t>PIFELTRO</t>
        </is>
      </c>
      <c r="C55" t="inlineStr">
        <is>
          <t>PIFELTRO 100</t>
        </is>
      </c>
      <c r="D55" s="5">
        <f>Products!M408</f>
        <v/>
      </c>
      <c r="E55" s="2" t="n"/>
      <c r="F55" s="2" t="n"/>
      <c r="G55" s="2" t="n"/>
      <c r="H55" s="2" t="n"/>
      <c r="I55" s="2" t="n"/>
      <c r="J55" s="10">
        <f>IF(E55="","",E55*IF($D55="",0,$D55)*IF(OR($I55="",1&lt;$I55),1,INDEX(Inputs!$B$5:$B$8,MIN(1-$I55+1,4))))</f>
        <v/>
      </c>
      <c r="K55" s="10">
        <f>IF(F55="","",F55*IF($D55="",0,$D55)*IF(OR($I55="",2&lt;$I55),1,INDEX(Inputs!$B$5:$B$8,MIN(2-$I55+1,4))))</f>
        <v/>
      </c>
      <c r="L55" s="10">
        <f>IF(G55="","",G55*IF($D55="",0,$D55)*IF(OR($I55="",3&lt;$I55),1,INDEX(Inputs!$B$5:$B$8,MIN(3-$I55+1,4))))</f>
        <v/>
      </c>
      <c r="M55" s="10">
        <f>IF(H55="","",H55*IF($D55="",0,$D55)*IF(OR($I55="",4&lt;$I55),1,INDEX(Inputs!$B$5:$B$8,MIN(4-$I55+1,4))))</f>
        <v/>
      </c>
      <c r="N55" s="10">
        <f>SUM(J55:M55)</f>
        <v/>
      </c>
    </row>
    <row r="56">
      <c r="A56" t="inlineStr">
        <is>
          <t>Bahrain</t>
        </is>
      </c>
      <c r="B56" t="inlineStr">
        <is>
          <t>PREVYMIS</t>
        </is>
      </c>
      <c r="C56" t="inlineStr">
        <is>
          <t>PREVYMIS 240</t>
        </is>
      </c>
      <c r="D56" s="5">
        <f>Products!M410</f>
        <v/>
      </c>
      <c r="E56" s="2" t="n"/>
      <c r="F56" s="2" t="n"/>
      <c r="G56" s="2" t="n"/>
      <c r="H56" s="2" t="n"/>
      <c r="I56" s="2" t="n"/>
      <c r="J56" s="10">
        <f>IF(E56="","",E56*IF($D56="",0,$D56)*IF(OR($I56="",1&lt;$I56),1,INDEX(Inputs!$B$5:$B$8,MIN(1-$I56+1,4))))</f>
        <v/>
      </c>
      <c r="K56" s="10">
        <f>IF(F56="","",F56*IF($D56="",0,$D56)*IF(OR($I56="",2&lt;$I56),1,INDEX(Inputs!$B$5:$B$8,MIN(2-$I56+1,4))))</f>
        <v/>
      </c>
      <c r="L56" s="10">
        <f>IF(G56="","",G56*IF($D56="",0,$D56)*IF(OR($I56="",3&lt;$I56),1,INDEX(Inputs!$B$5:$B$8,MIN(3-$I56+1,4))))</f>
        <v/>
      </c>
      <c r="M56" s="10">
        <f>IF(H56="","",H56*IF($D56="",0,$D56)*IF(OR($I56="",4&lt;$I56),1,INDEX(Inputs!$B$5:$B$8,MIN(4-$I56+1,4))))</f>
        <v/>
      </c>
      <c r="N56" s="10">
        <f>SUM(J56:M56)</f>
        <v/>
      </c>
    </row>
    <row r="57">
      <c r="A57" t="inlineStr">
        <is>
          <t>Bahrain</t>
        </is>
      </c>
      <c r="B57" t="inlineStr">
        <is>
          <t>VARIVAX</t>
        </is>
      </c>
      <c r="C57" t="inlineStr">
        <is>
          <t>VARIVAX 1350</t>
        </is>
      </c>
      <c r="D57" s="5">
        <f>Products!M411</f>
        <v/>
      </c>
      <c r="E57" s="2" t="n"/>
      <c r="F57" s="2" t="n"/>
      <c r="G57" s="2" t="n"/>
      <c r="H57" s="2" t="n"/>
      <c r="I57" s="2" t="n"/>
      <c r="J57" s="10">
        <f>IF(E57="","",E57*IF($D57="",0,$D57)*IF(OR($I57="",1&lt;$I57),1,INDEX(Inputs!$B$5:$B$8,MIN(1-$I57+1,4))))</f>
        <v/>
      </c>
      <c r="K57" s="10">
        <f>IF(F57="","",F57*IF($D57="",0,$D57)*IF(OR($I57="",2&lt;$I57),1,INDEX(Inputs!$B$5:$B$8,MIN(2-$I57+1,4))))</f>
        <v/>
      </c>
      <c r="L57" s="10">
        <f>IF(G57="","",G57*IF($D57="",0,$D57)*IF(OR($I57="",3&lt;$I57),1,INDEX(Inputs!$B$5:$B$8,MIN(3-$I57+1,4))))</f>
        <v/>
      </c>
      <c r="M57" s="10">
        <f>IF(H57="","",H57*IF($D57="",0,$D57)*IF(OR($I57="",4&lt;$I57),1,INDEX(Inputs!$B$5:$B$8,MIN(4-$I57+1,4))))</f>
        <v/>
      </c>
      <c r="N57" s="10">
        <f>SUM(J57:M57)</f>
        <v/>
      </c>
    </row>
    <row r="58">
      <c r="A58" t="inlineStr">
        <is>
          <t>Bahrain</t>
        </is>
      </c>
      <c r="B58" t="inlineStr">
        <is>
          <t>PREVYMIS</t>
        </is>
      </c>
      <c r="C58" t="inlineStr">
        <is>
          <t>PREVYMIS 240</t>
        </is>
      </c>
      <c r="D58" s="5">
        <f>Products!M413</f>
        <v/>
      </c>
      <c r="E58" s="2" t="n"/>
      <c r="F58" s="2" t="n"/>
      <c r="G58" s="2" t="n"/>
      <c r="H58" s="2" t="n"/>
      <c r="I58" s="2" t="n"/>
      <c r="J58" s="10">
        <f>IF(E58="","",E58*IF($D58="",0,$D58)*IF(OR($I58="",1&lt;$I58),1,INDEX(Inputs!$B$5:$B$8,MIN(1-$I58+1,4))))</f>
        <v/>
      </c>
      <c r="K58" s="10">
        <f>IF(F58="","",F58*IF($D58="",0,$D58)*IF(OR($I58="",2&lt;$I58),1,INDEX(Inputs!$B$5:$B$8,MIN(2-$I58+1,4))))</f>
        <v/>
      </c>
      <c r="L58" s="10">
        <f>IF(G58="","",G58*IF($D58="",0,$D58)*IF(OR($I58="",3&lt;$I58),1,INDEX(Inputs!$B$5:$B$8,MIN(3-$I58+1,4))))</f>
        <v/>
      </c>
      <c r="M58" s="10">
        <f>IF(H58="","",H58*IF($D58="",0,$D58)*IF(OR($I58="",4&lt;$I58),1,INDEX(Inputs!$B$5:$B$8,MIN(4-$I58+1,4))))</f>
        <v/>
      </c>
      <c r="N58" s="10">
        <f>SUM(J58:M58)</f>
        <v/>
      </c>
    </row>
    <row r="59">
      <c r="A59" t="inlineStr">
        <is>
          <t>Bahrain</t>
        </is>
      </c>
      <c r="B59" t="inlineStr">
        <is>
          <t>VAXNEUVANCE</t>
        </is>
      </c>
      <c r="C59" t="inlineStr">
        <is>
          <t>VAXNEUVANCE nan</t>
        </is>
      </c>
      <c r="D59" s="5">
        <f>Products!M415</f>
        <v/>
      </c>
      <c r="E59" s="2" t="n"/>
      <c r="F59" s="2" t="n"/>
      <c r="G59" s="2" t="n"/>
      <c r="H59" s="2" t="n"/>
      <c r="I59" s="2" t="n"/>
      <c r="J59" s="10">
        <f>IF(E59="","",E59*IF($D59="",0,$D59)*IF(OR($I59="",1&lt;$I59),1,INDEX(Inputs!$B$5:$B$8,MIN(1-$I59+1,4))))</f>
        <v/>
      </c>
      <c r="K59" s="10">
        <f>IF(F59="","",F59*IF($D59="",0,$D59)*IF(OR($I59="",2&lt;$I59),1,INDEX(Inputs!$B$5:$B$8,MIN(2-$I59+1,4))))</f>
        <v/>
      </c>
      <c r="L59" s="10">
        <f>IF(G59="","",G59*IF($D59="",0,$D59)*IF(OR($I59="",3&lt;$I59),1,INDEX(Inputs!$B$5:$B$8,MIN(3-$I59+1,4))))</f>
        <v/>
      </c>
      <c r="M59" s="10">
        <f>IF(H59="","",H59*IF($D59="",0,$D59)*IF(OR($I59="",4&lt;$I59),1,INDEX(Inputs!$B$5:$B$8,MIN(4-$I59+1,4))))</f>
        <v/>
      </c>
      <c r="N59" s="10">
        <f>SUM(J59:M59)</f>
        <v/>
      </c>
    </row>
    <row r="60">
      <c r="A60" t="inlineStr">
        <is>
          <t>Bahrain</t>
        </is>
      </c>
      <c r="B60" t="inlineStr">
        <is>
          <t>RECARBRIO</t>
        </is>
      </c>
      <c r="C60" t="inlineStr">
        <is>
          <t>RECARBRIO 500/500/250</t>
        </is>
      </c>
      <c r="D60" s="5">
        <f>Products!M416</f>
        <v/>
      </c>
      <c r="E60" s="2" t="n"/>
      <c r="F60" s="2" t="n"/>
      <c r="G60" s="2" t="n"/>
      <c r="H60" s="2" t="n"/>
      <c r="I60" s="2" t="n"/>
      <c r="J60" s="10">
        <f>IF(E60="","",E60*IF($D60="",0,$D60)*IF(OR($I60="",1&lt;$I60),1,INDEX(Inputs!$B$5:$B$8,MIN(1-$I60+1,4))))</f>
        <v/>
      </c>
      <c r="K60" s="10">
        <f>IF(F60="","",F60*IF($D60="",0,$D60)*IF(OR($I60="",2&lt;$I60),1,INDEX(Inputs!$B$5:$B$8,MIN(2-$I60+1,4))))</f>
        <v/>
      </c>
      <c r="L60" s="10">
        <f>IF(G60="","",G60*IF($D60="",0,$D60)*IF(OR($I60="",3&lt;$I60),1,INDEX(Inputs!$B$5:$B$8,MIN(3-$I60+1,4))))</f>
        <v/>
      </c>
      <c r="M60" s="10">
        <f>IF(H60="","",H60*IF($D60="",0,$D60)*IF(OR($I60="",4&lt;$I60),1,INDEX(Inputs!$B$5:$B$8,MIN(4-$I60+1,4))))</f>
        <v/>
      </c>
      <c r="N60" s="10">
        <f>SUM(J60:M60)</f>
        <v/>
      </c>
    </row>
    <row r="61">
      <c r="A61" t="inlineStr">
        <is>
          <t>Bahrain</t>
        </is>
      </c>
      <c r="B61" t="inlineStr">
        <is>
          <t>WELIREG</t>
        </is>
      </c>
      <c r="C61" t="inlineStr">
        <is>
          <t>WELIREG 40</t>
        </is>
      </c>
      <c r="D61" s="5">
        <f>Products!M426</f>
        <v/>
      </c>
      <c r="E61" s="2" t="n"/>
      <c r="F61" s="2" t="n"/>
      <c r="G61" s="2" t="n"/>
      <c r="H61" s="2" t="n"/>
      <c r="I61" s="2" t="n"/>
      <c r="J61" s="10">
        <f>IF(E61="","",E61*IF($D61="",0,$D61)*IF(OR($I61="",1&lt;$I61),1,INDEX(Inputs!$B$5:$B$8,MIN(1-$I61+1,4))))</f>
        <v/>
      </c>
      <c r="K61" s="10">
        <f>IF(F61="","",F61*IF($D61="",0,$D61)*IF(OR($I61="",2&lt;$I61),1,INDEX(Inputs!$B$5:$B$8,MIN(2-$I61+1,4))))</f>
        <v/>
      </c>
      <c r="L61" s="10">
        <f>IF(G61="","",G61*IF($D61="",0,$D61)*IF(OR($I61="",3&lt;$I61),1,INDEX(Inputs!$B$5:$B$8,MIN(3-$I61+1,4))))</f>
        <v/>
      </c>
      <c r="M61" s="10">
        <f>IF(H61="","",H61*IF($D61="",0,$D61)*IF(OR($I61="",4&lt;$I61),1,INDEX(Inputs!$B$5:$B$8,MIN(4-$I61+1,4))))</f>
        <v/>
      </c>
      <c r="N61" s="10">
        <f>SUM(J61:M61)</f>
        <v/>
      </c>
    </row>
    <row r="62">
      <c r="A62" t="inlineStr">
        <is>
          <t>Bahrain</t>
        </is>
      </c>
      <c r="B62" t="inlineStr">
        <is>
          <t>PREVYMIS</t>
        </is>
      </c>
      <c r="C62" t="inlineStr">
        <is>
          <t>PREVYMIS 480</t>
        </is>
      </c>
      <c r="D62" s="5">
        <f>Products!M464</f>
        <v/>
      </c>
      <c r="E62" s="2" t="n"/>
      <c r="F62" s="2" t="n"/>
      <c r="G62" s="2" t="n"/>
      <c r="H62" s="2" t="n"/>
      <c r="I62" s="2" t="n"/>
      <c r="J62" s="10">
        <f>IF(E62="","",E62*IF($D62="",0,$D62)*IF(OR($I62="",1&lt;$I62),1,INDEX(Inputs!$B$5:$B$8,MIN(1-$I62+1,4))))</f>
        <v/>
      </c>
      <c r="K62" s="10">
        <f>IF(F62="","",F62*IF($D62="",0,$D62)*IF(OR($I62="",2&lt;$I62),1,INDEX(Inputs!$B$5:$B$8,MIN(2-$I62+1,4))))</f>
        <v/>
      </c>
      <c r="L62" s="10">
        <f>IF(G62="","",G62*IF($D62="",0,$D62)*IF(OR($I62="",3&lt;$I62),1,INDEX(Inputs!$B$5:$B$8,MIN(3-$I62+1,4))))</f>
        <v/>
      </c>
      <c r="M62" s="10">
        <f>IF(H62="","",H62*IF($D62="",0,$D62)*IF(OR($I62="",4&lt;$I62),1,INDEX(Inputs!$B$5:$B$8,MIN(4-$I62+1,4))))</f>
        <v/>
      </c>
      <c r="N62" s="10">
        <f>SUM(J62:M62)</f>
        <v/>
      </c>
    </row>
    <row r="63">
      <c r="A63" t="inlineStr">
        <is>
          <t>Bahrain</t>
        </is>
      </c>
      <c r="B63" t="inlineStr">
        <is>
          <t>PREVYMIS</t>
        </is>
      </c>
      <c r="C63" t="inlineStr">
        <is>
          <t>PREVYMIS 480</t>
        </is>
      </c>
      <c r="D63" s="5">
        <f>Products!M470</f>
        <v/>
      </c>
      <c r="E63" s="2" t="n"/>
      <c r="F63" s="2" t="n"/>
      <c r="G63" s="2" t="n"/>
      <c r="H63" s="2" t="n"/>
      <c r="I63" s="2" t="n"/>
      <c r="J63" s="10">
        <f>IF(E63="","",E63*IF($D63="",0,$D63)*IF(OR($I63="",1&lt;$I63),1,INDEX(Inputs!$B$5:$B$8,MIN(1-$I63+1,4))))</f>
        <v/>
      </c>
      <c r="K63" s="10">
        <f>IF(F63="","",F63*IF($D63="",0,$D63)*IF(OR($I63="",2&lt;$I63),1,INDEX(Inputs!$B$5:$B$8,MIN(2-$I63+1,4))))</f>
        <v/>
      </c>
      <c r="L63" s="10">
        <f>IF(G63="","",G63*IF($D63="",0,$D63)*IF(OR($I63="",3&lt;$I63),1,INDEX(Inputs!$B$5:$B$8,MIN(3-$I63+1,4))))</f>
        <v/>
      </c>
      <c r="M63" s="10">
        <f>IF(H63="","",H63*IF($D63="",0,$D63)*IF(OR($I63="",4&lt;$I63),1,INDEX(Inputs!$B$5:$B$8,MIN(4-$I63+1,4))))</f>
        <v/>
      </c>
      <c r="N63" s="10">
        <f>SUM(J63:M63)</f>
        <v/>
      </c>
    </row>
    <row r="64">
      <c r="A64" t="inlineStr">
        <is>
          <t>Bahrain</t>
        </is>
      </c>
      <c r="B64" t="inlineStr">
        <is>
          <t>WINREVAIR</t>
        </is>
      </c>
      <c r="C64" t="inlineStr">
        <is>
          <t>WINREVAIR 45</t>
        </is>
      </c>
      <c r="D64" s="5">
        <f>Products!M478</f>
        <v/>
      </c>
      <c r="E64" s="2" t="n"/>
      <c r="F64" s="2" t="n"/>
      <c r="G64" s="2" t="n"/>
      <c r="H64" s="2" t="n"/>
      <c r="I64" s="2" t="n"/>
      <c r="J64" s="10">
        <f>IF(E64="","",E64*IF($D64="",0,$D64)*IF(OR($I64="",1&lt;$I64),1,INDEX(Inputs!$B$5:$B$8,MIN(1-$I64+1,4))))</f>
        <v/>
      </c>
      <c r="K64" s="10">
        <f>IF(F64="","",F64*IF($D64="",0,$D64)*IF(OR($I64="",2&lt;$I64),1,INDEX(Inputs!$B$5:$B$8,MIN(2-$I64+1,4))))</f>
        <v/>
      </c>
      <c r="L64" s="10">
        <f>IF(G64="","",G64*IF($D64="",0,$D64)*IF(OR($I64="",3&lt;$I64),1,INDEX(Inputs!$B$5:$B$8,MIN(3-$I64+1,4))))</f>
        <v/>
      </c>
      <c r="M64" s="10">
        <f>IF(H64="","",H64*IF($D64="",0,$D64)*IF(OR($I64="",4&lt;$I64),1,INDEX(Inputs!$B$5:$B$8,MIN(4-$I64+1,4))))</f>
        <v/>
      </c>
      <c r="N64" s="10">
        <f>SUM(J64:M64)</f>
        <v/>
      </c>
    </row>
    <row r="65">
      <c r="A65" t="inlineStr">
        <is>
          <t>Bahrain</t>
        </is>
      </c>
      <c r="B65" t="inlineStr">
        <is>
          <t>WINREVAIR</t>
        </is>
      </c>
      <c r="C65" t="inlineStr">
        <is>
          <t>WINREVAIR 45</t>
        </is>
      </c>
      <c r="D65" s="5">
        <f>Products!M479</f>
        <v/>
      </c>
      <c r="E65" s="2" t="n"/>
      <c r="F65" s="2" t="n"/>
      <c r="G65" s="2" t="n"/>
      <c r="H65" s="2" t="n"/>
      <c r="I65" s="2" t="n"/>
      <c r="J65" s="10">
        <f>IF(E65="","",E65*IF($D65="",0,$D65)*IF(OR($I65="",1&lt;$I65),1,INDEX(Inputs!$B$5:$B$8,MIN(1-$I65+1,4))))</f>
        <v/>
      </c>
      <c r="K65" s="10">
        <f>IF(F65="","",F65*IF($D65="",0,$D65)*IF(OR($I65="",2&lt;$I65),1,INDEX(Inputs!$B$5:$B$8,MIN(2-$I65+1,4))))</f>
        <v/>
      </c>
      <c r="L65" s="10">
        <f>IF(G65="","",G65*IF($D65="",0,$D65)*IF(OR($I65="",3&lt;$I65),1,INDEX(Inputs!$B$5:$B$8,MIN(3-$I65+1,4))))</f>
        <v/>
      </c>
      <c r="M65" s="10">
        <f>IF(H65="","",H65*IF($D65="",0,$D65)*IF(OR($I65="",4&lt;$I65),1,INDEX(Inputs!$B$5:$B$8,MIN(4-$I65+1,4))))</f>
        <v/>
      </c>
      <c r="N65" s="10">
        <f>SUM(J65:M65)</f>
        <v/>
      </c>
    </row>
    <row r="66">
      <c r="A66" t="inlineStr">
        <is>
          <t>Bahrain</t>
        </is>
      </c>
      <c r="B66" t="inlineStr">
        <is>
          <t>WINREVAIR</t>
        </is>
      </c>
      <c r="C66" t="inlineStr">
        <is>
          <t>WINREVAIR 60</t>
        </is>
      </c>
      <c r="D66" s="5">
        <f>Products!M480</f>
        <v/>
      </c>
      <c r="E66" s="2" t="n"/>
      <c r="F66" s="2" t="n"/>
      <c r="G66" s="2" t="n"/>
      <c r="H66" s="2" t="n"/>
      <c r="I66" s="2" t="n"/>
      <c r="J66" s="10">
        <f>IF(E66="","",E66*IF($D66="",0,$D66)*IF(OR($I66="",1&lt;$I66),1,INDEX(Inputs!$B$5:$B$8,MIN(1-$I66+1,4))))</f>
        <v/>
      </c>
      <c r="K66" s="10">
        <f>IF(F66="","",F66*IF($D66="",0,$D66)*IF(OR($I66="",2&lt;$I66),1,INDEX(Inputs!$B$5:$B$8,MIN(2-$I66+1,4))))</f>
        <v/>
      </c>
      <c r="L66" s="10">
        <f>IF(G66="","",G66*IF($D66="",0,$D66)*IF(OR($I66="",3&lt;$I66),1,INDEX(Inputs!$B$5:$B$8,MIN(3-$I66+1,4))))</f>
        <v/>
      </c>
      <c r="M66" s="10">
        <f>IF(H66="","",H66*IF($D66="",0,$D66)*IF(OR($I66="",4&lt;$I66),1,INDEX(Inputs!$B$5:$B$8,MIN(4-$I66+1,4))))</f>
        <v/>
      </c>
      <c r="N66" s="10">
        <f>SUM(J66:M66)</f>
        <v/>
      </c>
    </row>
    <row r="67">
      <c r="A67" t="inlineStr">
        <is>
          <t>Bahrain</t>
        </is>
      </c>
      <c r="B67" t="inlineStr">
        <is>
          <t>WINREVAIR</t>
        </is>
      </c>
      <c r="C67" t="inlineStr">
        <is>
          <t>WINREVAIR 60</t>
        </is>
      </c>
      <c r="D67" s="5">
        <f>Products!M481</f>
        <v/>
      </c>
      <c r="E67" s="2" t="n"/>
      <c r="F67" s="2" t="n"/>
      <c r="G67" s="2" t="n"/>
      <c r="H67" s="2" t="n"/>
      <c r="I67" s="2" t="n"/>
      <c r="J67" s="10">
        <f>IF(E67="","",E67*IF($D67="",0,$D67)*IF(OR($I67="",1&lt;$I67),1,INDEX(Inputs!$B$5:$B$8,MIN(1-$I67+1,4))))</f>
        <v/>
      </c>
      <c r="K67" s="10">
        <f>IF(F67="","",F67*IF($D67="",0,$D67)*IF(OR($I67="",2&lt;$I67),1,INDEX(Inputs!$B$5:$B$8,MIN(2-$I67+1,4))))</f>
        <v/>
      </c>
      <c r="L67" s="10">
        <f>IF(G67="","",G67*IF($D67="",0,$D67)*IF(OR($I67="",3&lt;$I67),1,INDEX(Inputs!$B$5:$B$8,MIN(3-$I67+1,4))))</f>
        <v/>
      </c>
      <c r="M67" s="10">
        <f>IF(H67="","",H67*IF($D67="",0,$D67)*IF(OR($I67="",4&lt;$I67),1,INDEX(Inputs!$B$5:$B$8,MIN(4-$I67+1,4))))</f>
        <v/>
      </c>
      <c r="N67" s="10">
        <f>SUM(J67:M67)</f>
        <v/>
      </c>
    </row>
    <row r="68">
      <c r="A68" t="inlineStr">
        <is>
          <t>Bahrain</t>
        </is>
      </c>
      <c r="B68" t="inlineStr">
        <is>
          <t>CAPVAXIVE</t>
        </is>
      </c>
      <c r="C68" t="inlineStr">
        <is>
          <t>CAPVAXIVE 0.5</t>
        </is>
      </c>
      <c r="D68" s="5">
        <f>Products!M526</f>
        <v/>
      </c>
      <c r="E68" s="2" t="n"/>
      <c r="F68" s="2" t="n"/>
      <c r="G68" s="2" t="n"/>
      <c r="H68" s="2" t="n"/>
      <c r="I68" s="2" t="n"/>
      <c r="J68" s="10">
        <f>IF(E68="","",E68*IF($D68="",0,$D68)*IF(OR($I68="",1&lt;$I68),1,INDEX(Inputs!$B$5:$B$8,MIN(1-$I68+1,4))))</f>
        <v/>
      </c>
      <c r="K68" s="10">
        <f>IF(F68="","",F68*IF($D68="",0,$D68)*IF(OR($I68="",2&lt;$I68),1,INDEX(Inputs!$B$5:$B$8,MIN(2-$I68+1,4))))</f>
        <v/>
      </c>
      <c r="L68" s="10">
        <f>IF(G68="","",G68*IF($D68="",0,$D68)*IF(OR($I68="",3&lt;$I68),1,INDEX(Inputs!$B$5:$B$8,MIN(3-$I68+1,4))))</f>
        <v/>
      </c>
      <c r="M68" s="10">
        <f>IF(H68="","",H68*IF($D68="",0,$D68)*IF(OR($I68="",4&lt;$I68),1,INDEX(Inputs!$B$5:$B$8,MIN(4-$I68+1,4))))</f>
        <v/>
      </c>
      <c r="N68" s="10">
        <f>SUM(J68:M68)</f>
        <v/>
      </c>
    </row>
    <row r="69">
      <c r="A69" t="inlineStr">
        <is>
          <t>Bahrain</t>
        </is>
      </c>
      <c r="B69" t="inlineStr">
        <is>
          <t>KEYTRUDA SC</t>
        </is>
      </c>
      <c r="C69" t="inlineStr">
        <is>
          <t>KETRUDA SC 395/4800</t>
        </is>
      </c>
      <c r="D69" s="5">
        <f>Products!M536</f>
        <v/>
      </c>
      <c r="E69" s="2" t="n"/>
      <c r="F69" s="2" t="n"/>
      <c r="G69" s="2" t="n"/>
      <c r="H69" s="2" t="n"/>
      <c r="I69" s="2" t="n"/>
      <c r="J69" s="10">
        <f>IF(E69="","",E69*IF($D69="",0,$D69)*IF(OR($I69="",1&lt;$I69),1,INDEX(Inputs!$B$5:$B$8,MIN(1-$I69+1,4))))</f>
        <v/>
      </c>
      <c r="K69" s="10">
        <f>IF(F69="","",F69*IF($D69="",0,$D69)*IF(OR($I69="",2&lt;$I69),1,INDEX(Inputs!$B$5:$B$8,MIN(2-$I69+1,4))))</f>
        <v/>
      </c>
      <c r="L69" s="10">
        <f>IF(G69="","",G69*IF($D69="",0,$D69)*IF(OR($I69="",3&lt;$I69),1,INDEX(Inputs!$B$5:$B$8,MIN(3-$I69+1,4))))</f>
        <v/>
      </c>
      <c r="M69" s="10">
        <f>IF(H69="","",H69*IF($D69="",0,$D69)*IF(OR($I69="",4&lt;$I69),1,INDEX(Inputs!$B$5:$B$8,MIN(4-$I69+1,4))))</f>
        <v/>
      </c>
      <c r="N69" s="10">
        <f>SUM(J69:M69)</f>
        <v/>
      </c>
    </row>
    <row r="70">
      <c r="A70" t="inlineStr">
        <is>
          <t>Bahrain</t>
        </is>
      </c>
      <c r="B70" t="inlineStr">
        <is>
          <t>KEYTRUDA SC</t>
        </is>
      </c>
      <c r="C70" t="inlineStr">
        <is>
          <t>KETRUDA SC 790/9600</t>
        </is>
      </c>
      <c r="D70" s="5">
        <f>Products!M537</f>
        <v/>
      </c>
      <c r="E70" s="2" t="n"/>
      <c r="F70" s="2" t="n"/>
      <c r="G70" s="2" t="n"/>
      <c r="H70" s="2" t="n"/>
      <c r="I70" s="2" t="n"/>
      <c r="J70" s="10">
        <f>IF(E70="","",E70*IF($D70="",0,$D70)*IF(OR($I70="",1&lt;$I70),1,INDEX(Inputs!$B$5:$B$8,MIN(1-$I70+1,4))))</f>
        <v/>
      </c>
      <c r="K70" s="10">
        <f>IF(F70="","",F70*IF($D70="",0,$D70)*IF(OR($I70="",2&lt;$I70),1,INDEX(Inputs!$B$5:$B$8,MIN(2-$I70+1,4))))</f>
        <v/>
      </c>
      <c r="L70" s="10">
        <f>IF(G70="","",G70*IF($D70="",0,$D70)*IF(OR($I70="",3&lt;$I70),1,INDEX(Inputs!$B$5:$B$8,MIN(3-$I70+1,4))))</f>
        <v/>
      </c>
      <c r="M70" s="10">
        <f>IF(H70="","",H70*IF($D70="",0,$D70)*IF(OR($I70="",4&lt;$I70),1,INDEX(Inputs!$B$5:$B$8,MIN(4-$I70+1,4))))</f>
        <v/>
      </c>
      <c r="N70" s="10">
        <f>SUM(J70:M70)</f>
        <v/>
      </c>
    </row>
  </sheetData>
  <dataValidations count="1">
    <dataValidation sqref="I3 I4 I5 I6 I7 I8 I9 I10 I11 I12 I13 I14 I15 I16 I17 I18 I19 I20 I21 I22 I23 I24 I25 I26 I27 I28 I29 I30 I31 I32 I33 I34 I35 I36 I37 I38 I39 I40 I41 I42 I43 I44 I45 I46 I47 I48 I49 I50 I51 I52 I53 I54 I55 I56 I57 I58 I59 I60 I61 I62 I63 I64 I65 I66 I67 I68 I69 I70" showDropDown="0" showInputMessage="0" showErrorMessage="1" allowBlank="1" errorTitle="Quarter" error="Type 1, 2, 3 or 4, or leave it blank." type="whole" operator="between">
      <formula1>1</formula1>
      <formula2>4</formula2>
    </dataValidation>
  </dataValidation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13" customWidth="1" min="1" max="1"/>
    <col width="14" customWidth="1" min="2" max="2"/>
    <col width="14" customWidth="1" min="3" max="3"/>
    <col width="14" customWidth="1" min="4" max="4"/>
    <col width="14" customWidth="1" min="5" max="5"/>
    <col width="14" customWidth="1" min="6" max="6"/>
    <col width="16" customWidth="1" min="7" max="7"/>
  </cols>
  <sheetData>
    <row r="1">
      <c r="A1" s="4" t="inlineStr">
        <is>
          <t>Country</t>
        </is>
      </c>
      <c r="B1" s="4" t="inlineStr">
        <is>
          <t>Brand</t>
        </is>
      </c>
      <c r="C1" s="4" t="inlineStr">
        <is>
          <t>Revenue 2027Q1 USD</t>
        </is>
      </c>
      <c r="D1" s="4" t="inlineStr">
        <is>
          <t>Revenue 2027Q2 USD</t>
        </is>
      </c>
      <c r="E1" s="4" t="inlineStr">
        <is>
          <t>Revenue 2027Q3 USD</t>
        </is>
      </c>
      <c r="F1" s="4" t="inlineStr">
        <is>
          <t>Revenue 2027Q4 USD</t>
        </is>
      </c>
      <c r="G1" s="4" t="inlineStr">
        <is>
          <t>Revenue 2027 USD</t>
        </is>
      </c>
    </row>
    <row r="2">
      <c r="A2" t="inlineStr">
        <is>
          <t>Bahrain</t>
        </is>
      </c>
      <c r="B2" t="inlineStr">
        <is>
          <t>BRIDION</t>
        </is>
      </c>
      <c r="C2" s="10">
        <f>SUMIFS('Forecast input'!$J$3:$J$70,'Forecast input'!$A$3:$A$70,A2,'Forecast input'!$B$3:$B$70,B2)</f>
        <v/>
      </c>
      <c r="D2" s="10">
        <f>SUMIFS('Forecast input'!$K$3:$K$70,'Forecast input'!$A$3:$A$70,A2,'Forecast input'!$B$3:$B$70,B2)</f>
        <v/>
      </c>
      <c r="E2" s="10">
        <f>SUMIFS('Forecast input'!$L$3:$L$70,'Forecast input'!$A$3:$A$70,A2,'Forecast input'!$B$3:$B$70,B2)</f>
        <v/>
      </c>
      <c r="F2" s="10">
        <f>SUMIFS('Forecast input'!$M$3:$M$70,'Forecast input'!$A$3:$A$70,A2,'Forecast input'!$B$3:$B$70,B2)</f>
        <v/>
      </c>
      <c r="G2" s="10">
        <f>SUMIFS('Forecast input'!$N$3:$N$70,'Forecast input'!$A$3:$A$70,A2,'Forecast input'!$B$3:$B$70,B2)</f>
        <v/>
      </c>
    </row>
    <row r="3">
      <c r="A3" t="inlineStr">
        <is>
          <t>Bahrain</t>
        </is>
      </c>
      <c r="B3" t="inlineStr">
        <is>
          <t>CAPVAXIVE</t>
        </is>
      </c>
      <c r="C3" s="10">
        <f>SUMIFS('Forecast input'!$J$3:$J$70,'Forecast input'!$A$3:$A$70,A3,'Forecast input'!$B$3:$B$70,B3)</f>
        <v/>
      </c>
      <c r="D3" s="10">
        <f>SUMIFS('Forecast input'!$K$3:$K$70,'Forecast input'!$A$3:$A$70,A3,'Forecast input'!$B$3:$B$70,B3)</f>
        <v/>
      </c>
      <c r="E3" s="10">
        <f>SUMIFS('Forecast input'!$L$3:$L$70,'Forecast input'!$A$3:$A$70,A3,'Forecast input'!$B$3:$B$70,B3)</f>
        <v/>
      </c>
      <c r="F3" s="10">
        <f>SUMIFS('Forecast input'!$M$3:$M$70,'Forecast input'!$A$3:$A$70,A3,'Forecast input'!$B$3:$B$70,B3)</f>
        <v/>
      </c>
      <c r="G3" s="10">
        <f>SUMIFS('Forecast input'!$N$3:$N$70,'Forecast input'!$A$3:$A$70,A3,'Forecast input'!$B$3:$B$70,B3)</f>
        <v/>
      </c>
    </row>
    <row r="4">
      <c r="A4" t="inlineStr">
        <is>
          <t>Bahrain</t>
        </is>
      </c>
      <c r="B4" t="inlineStr">
        <is>
          <t>DELSTRIGO</t>
        </is>
      </c>
      <c r="C4" s="10">
        <f>SUMIFS('Forecast input'!$J$3:$J$70,'Forecast input'!$A$3:$A$70,A4,'Forecast input'!$B$3:$B$70,B4)</f>
        <v/>
      </c>
      <c r="D4" s="10">
        <f>SUMIFS('Forecast input'!$K$3:$K$70,'Forecast input'!$A$3:$A$70,A4,'Forecast input'!$B$3:$B$70,B4)</f>
        <v/>
      </c>
      <c r="E4" s="10">
        <f>SUMIFS('Forecast input'!$L$3:$L$70,'Forecast input'!$A$3:$A$70,A4,'Forecast input'!$B$3:$B$70,B4)</f>
        <v/>
      </c>
      <c r="F4" s="10">
        <f>SUMIFS('Forecast input'!$M$3:$M$70,'Forecast input'!$A$3:$A$70,A4,'Forecast input'!$B$3:$B$70,B4)</f>
        <v/>
      </c>
      <c r="G4" s="10">
        <f>SUMIFS('Forecast input'!$N$3:$N$70,'Forecast input'!$A$3:$A$70,A4,'Forecast input'!$B$3:$B$70,B4)</f>
        <v/>
      </c>
    </row>
    <row r="5">
      <c r="A5" t="inlineStr">
        <is>
          <t>Bahrain</t>
        </is>
      </c>
      <c r="B5" t="inlineStr">
        <is>
          <t>EMEND</t>
        </is>
      </c>
      <c r="C5" s="10">
        <f>SUMIFS('Forecast input'!$J$3:$J$70,'Forecast input'!$A$3:$A$70,A5,'Forecast input'!$B$3:$B$70,B5)</f>
        <v/>
      </c>
      <c r="D5" s="10">
        <f>SUMIFS('Forecast input'!$K$3:$K$70,'Forecast input'!$A$3:$A$70,A5,'Forecast input'!$B$3:$B$70,B5)</f>
        <v/>
      </c>
      <c r="E5" s="10">
        <f>SUMIFS('Forecast input'!$L$3:$L$70,'Forecast input'!$A$3:$A$70,A5,'Forecast input'!$B$3:$B$70,B5)</f>
        <v/>
      </c>
      <c r="F5" s="10">
        <f>SUMIFS('Forecast input'!$M$3:$M$70,'Forecast input'!$A$3:$A$70,A5,'Forecast input'!$B$3:$B$70,B5)</f>
        <v/>
      </c>
      <c r="G5" s="10">
        <f>SUMIFS('Forecast input'!$N$3:$N$70,'Forecast input'!$A$3:$A$70,A5,'Forecast input'!$B$3:$B$70,B5)</f>
        <v/>
      </c>
    </row>
    <row r="6">
      <c r="A6" t="inlineStr">
        <is>
          <t>Bahrain</t>
        </is>
      </c>
      <c r="B6" t="inlineStr">
        <is>
          <t>GARDASIL 9</t>
        </is>
      </c>
      <c r="C6" s="10">
        <f>SUMIFS('Forecast input'!$J$3:$J$70,'Forecast input'!$A$3:$A$70,A6,'Forecast input'!$B$3:$B$70,B6)</f>
        <v/>
      </c>
      <c r="D6" s="10">
        <f>SUMIFS('Forecast input'!$K$3:$K$70,'Forecast input'!$A$3:$A$70,A6,'Forecast input'!$B$3:$B$70,B6)</f>
        <v/>
      </c>
      <c r="E6" s="10">
        <f>SUMIFS('Forecast input'!$L$3:$L$70,'Forecast input'!$A$3:$A$70,A6,'Forecast input'!$B$3:$B$70,B6)</f>
        <v/>
      </c>
      <c r="F6" s="10">
        <f>SUMIFS('Forecast input'!$M$3:$M$70,'Forecast input'!$A$3:$A$70,A6,'Forecast input'!$B$3:$B$70,B6)</f>
        <v/>
      </c>
      <c r="G6" s="10">
        <f>SUMIFS('Forecast input'!$N$3:$N$70,'Forecast input'!$A$3:$A$70,A6,'Forecast input'!$B$3:$B$70,B6)</f>
        <v/>
      </c>
    </row>
    <row r="7">
      <c r="A7" t="inlineStr">
        <is>
          <t>Bahrain</t>
        </is>
      </c>
      <c r="B7" t="inlineStr">
        <is>
          <t>ISENTRESS</t>
        </is>
      </c>
      <c r="C7" s="10">
        <f>SUMIFS('Forecast input'!$J$3:$J$70,'Forecast input'!$A$3:$A$70,A7,'Forecast input'!$B$3:$B$70,B7)</f>
        <v/>
      </c>
      <c r="D7" s="10">
        <f>SUMIFS('Forecast input'!$K$3:$K$70,'Forecast input'!$A$3:$A$70,A7,'Forecast input'!$B$3:$B$70,B7)</f>
        <v/>
      </c>
      <c r="E7" s="10">
        <f>SUMIFS('Forecast input'!$L$3:$L$70,'Forecast input'!$A$3:$A$70,A7,'Forecast input'!$B$3:$B$70,B7)</f>
        <v/>
      </c>
      <c r="F7" s="10">
        <f>SUMIFS('Forecast input'!$M$3:$M$70,'Forecast input'!$A$3:$A$70,A7,'Forecast input'!$B$3:$B$70,B7)</f>
        <v/>
      </c>
      <c r="G7" s="10">
        <f>SUMIFS('Forecast input'!$N$3:$N$70,'Forecast input'!$A$3:$A$70,A7,'Forecast input'!$B$3:$B$70,B7)</f>
        <v/>
      </c>
    </row>
    <row r="8">
      <c r="A8" t="inlineStr">
        <is>
          <t>Bahrain</t>
        </is>
      </c>
      <c r="B8" t="inlineStr">
        <is>
          <t>JANUMET</t>
        </is>
      </c>
      <c r="C8" s="10">
        <f>SUMIFS('Forecast input'!$J$3:$J$70,'Forecast input'!$A$3:$A$70,A8,'Forecast input'!$B$3:$B$70,B8)</f>
        <v/>
      </c>
      <c r="D8" s="10">
        <f>SUMIFS('Forecast input'!$K$3:$K$70,'Forecast input'!$A$3:$A$70,A8,'Forecast input'!$B$3:$B$70,B8)</f>
        <v/>
      </c>
      <c r="E8" s="10">
        <f>SUMIFS('Forecast input'!$L$3:$L$70,'Forecast input'!$A$3:$A$70,A8,'Forecast input'!$B$3:$B$70,B8)</f>
        <v/>
      </c>
      <c r="F8" s="10">
        <f>SUMIFS('Forecast input'!$M$3:$M$70,'Forecast input'!$A$3:$A$70,A8,'Forecast input'!$B$3:$B$70,B8)</f>
        <v/>
      </c>
      <c r="G8" s="10">
        <f>SUMIFS('Forecast input'!$N$3:$N$70,'Forecast input'!$A$3:$A$70,A8,'Forecast input'!$B$3:$B$70,B8)</f>
        <v/>
      </c>
    </row>
    <row r="9">
      <c r="A9" t="inlineStr">
        <is>
          <t>Bahrain</t>
        </is>
      </c>
      <c r="B9" t="inlineStr">
        <is>
          <t>JANUMET XR</t>
        </is>
      </c>
      <c r="C9" s="10">
        <f>SUMIFS('Forecast input'!$J$3:$J$70,'Forecast input'!$A$3:$A$70,A9,'Forecast input'!$B$3:$B$70,B9)</f>
        <v/>
      </c>
      <c r="D9" s="10">
        <f>SUMIFS('Forecast input'!$K$3:$K$70,'Forecast input'!$A$3:$A$70,A9,'Forecast input'!$B$3:$B$70,B9)</f>
        <v/>
      </c>
      <c r="E9" s="10">
        <f>SUMIFS('Forecast input'!$L$3:$L$70,'Forecast input'!$A$3:$A$70,A9,'Forecast input'!$B$3:$B$70,B9)</f>
        <v/>
      </c>
      <c r="F9" s="10">
        <f>SUMIFS('Forecast input'!$M$3:$M$70,'Forecast input'!$A$3:$A$70,A9,'Forecast input'!$B$3:$B$70,B9)</f>
        <v/>
      </c>
      <c r="G9" s="10">
        <f>SUMIFS('Forecast input'!$N$3:$N$70,'Forecast input'!$A$3:$A$70,A9,'Forecast input'!$B$3:$B$70,B9)</f>
        <v/>
      </c>
    </row>
    <row r="10">
      <c r="A10" t="inlineStr">
        <is>
          <t>Bahrain</t>
        </is>
      </c>
      <c r="B10" t="inlineStr">
        <is>
          <t>JANUVIA</t>
        </is>
      </c>
      <c r="C10" s="10">
        <f>SUMIFS('Forecast input'!$J$3:$J$70,'Forecast input'!$A$3:$A$70,A10,'Forecast input'!$B$3:$B$70,B10)</f>
        <v/>
      </c>
      <c r="D10" s="10">
        <f>SUMIFS('Forecast input'!$K$3:$K$70,'Forecast input'!$A$3:$A$70,A10,'Forecast input'!$B$3:$B$70,B10)</f>
        <v/>
      </c>
      <c r="E10" s="10">
        <f>SUMIFS('Forecast input'!$L$3:$L$70,'Forecast input'!$A$3:$A$70,A10,'Forecast input'!$B$3:$B$70,B10)</f>
        <v/>
      </c>
      <c r="F10" s="10">
        <f>SUMIFS('Forecast input'!$M$3:$M$70,'Forecast input'!$A$3:$A$70,A10,'Forecast input'!$B$3:$B$70,B10)</f>
        <v/>
      </c>
      <c r="G10" s="10">
        <f>SUMIFS('Forecast input'!$N$3:$N$70,'Forecast input'!$A$3:$A$70,A10,'Forecast input'!$B$3:$B$70,B10)</f>
        <v/>
      </c>
    </row>
    <row r="11">
      <c r="A11" t="inlineStr">
        <is>
          <t>Bahrain</t>
        </is>
      </c>
      <c r="B11" t="inlineStr">
        <is>
          <t>KEYTRUDA</t>
        </is>
      </c>
      <c r="C11" s="10">
        <f>SUMIFS('Forecast input'!$J$3:$J$70,'Forecast input'!$A$3:$A$70,A11,'Forecast input'!$B$3:$B$70,B11)</f>
        <v/>
      </c>
      <c r="D11" s="10">
        <f>SUMIFS('Forecast input'!$K$3:$K$70,'Forecast input'!$A$3:$A$70,A11,'Forecast input'!$B$3:$B$70,B11)</f>
        <v/>
      </c>
      <c r="E11" s="10">
        <f>SUMIFS('Forecast input'!$L$3:$L$70,'Forecast input'!$A$3:$A$70,A11,'Forecast input'!$B$3:$B$70,B11)</f>
        <v/>
      </c>
      <c r="F11" s="10">
        <f>SUMIFS('Forecast input'!$M$3:$M$70,'Forecast input'!$A$3:$A$70,A11,'Forecast input'!$B$3:$B$70,B11)</f>
        <v/>
      </c>
      <c r="G11" s="10">
        <f>SUMIFS('Forecast input'!$N$3:$N$70,'Forecast input'!$A$3:$A$70,A11,'Forecast input'!$B$3:$B$70,B11)</f>
        <v/>
      </c>
    </row>
    <row r="12">
      <c r="A12" t="inlineStr">
        <is>
          <t>Bahrain</t>
        </is>
      </c>
      <c r="B12" t="inlineStr">
        <is>
          <t>KEYTRUDA SC</t>
        </is>
      </c>
      <c r="C12" s="10">
        <f>SUMIFS('Forecast input'!$J$3:$J$70,'Forecast input'!$A$3:$A$70,A12,'Forecast input'!$B$3:$B$70,B12)</f>
        <v/>
      </c>
      <c r="D12" s="10">
        <f>SUMIFS('Forecast input'!$K$3:$K$70,'Forecast input'!$A$3:$A$70,A12,'Forecast input'!$B$3:$B$70,B12)</f>
        <v/>
      </c>
      <c r="E12" s="10">
        <f>SUMIFS('Forecast input'!$L$3:$L$70,'Forecast input'!$A$3:$A$70,A12,'Forecast input'!$B$3:$B$70,B12)</f>
        <v/>
      </c>
      <c r="F12" s="10">
        <f>SUMIFS('Forecast input'!$M$3:$M$70,'Forecast input'!$A$3:$A$70,A12,'Forecast input'!$B$3:$B$70,B12)</f>
        <v/>
      </c>
      <c r="G12" s="10">
        <f>SUMIFS('Forecast input'!$N$3:$N$70,'Forecast input'!$A$3:$A$70,A12,'Forecast input'!$B$3:$B$70,B12)</f>
        <v/>
      </c>
    </row>
    <row r="13">
      <c r="A13" t="inlineStr">
        <is>
          <t>Bahrain</t>
        </is>
      </c>
      <c r="B13" t="inlineStr">
        <is>
          <t>M-M-R II</t>
        </is>
      </c>
      <c r="C13" s="10">
        <f>SUMIFS('Forecast input'!$J$3:$J$70,'Forecast input'!$A$3:$A$70,A13,'Forecast input'!$B$3:$B$70,B13)</f>
        <v/>
      </c>
      <c r="D13" s="10">
        <f>SUMIFS('Forecast input'!$K$3:$K$70,'Forecast input'!$A$3:$A$70,A13,'Forecast input'!$B$3:$B$70,B13)</f>
        <v/>
      </c>
      <c r="E13" s="10">
        <f>SUMIFS('Forecast input'!$L$3:$L$70,'Forecast input'!$A$3:$A$70,A13,'Forecast input'!$B$3:$B$70,B13)</f>
        <v/>
      </c>
      <c r="F13" s="10">
        <f>SUMIFS('Forecast input'!$M$3:$M$70,'Forecast input'!$A$3:$A$70,A13,'Forecast input'!$B$3:$B$70,B13)</f>
        <v/>
      </c>
      <c r="G13" s="10">
        <f>SUMIFS('Forecast input'!$N$3:$N$70,'Forecast input'!$A$3:$A$70,A13,'Forecast input'!$B$3:$B$70,B13)</f>
        <v/>
      </c>
    </row>
    <row r="14">
      <c r="A14" t="inlineStr">
        <is>
          <t>Bahrain</t>
        </is>
      </c>
      <c r="B14" t="inlineStr">
        <is>
          <t>PIFELTRO</t>
        </is>
      </c>
      <c r="C14" s="10">
        <f>SUMIFS('Forecast input'!$J$3:$J$70,'Forecast input'!$A$3:$A$70,A14,'Forecast input'!$B$3:$B$70,B14)</f>
        <v/>
      </c>
      <c r="D14" s="10">
        <f>SUMIFS('Forecast input'!$K$3:$K$70,'Forecast input'!$A$3:$A$70,A14,'Forecast input'!$B$3:$B$70,B14)</f>
        <v/>
      </c>
      <c r="E14" s="10">
        <f>SUMIFS('Forecast input'!$L$3:$L$70,'Forecast input'!$A$3:$A$70,A14,'Forecast input'!$B$3:$B$70,B14)</f>
        <v/>
      </c>
      <c r="F14" s="10">
        <f>SUMIFS('Forecast input'!$M$3:$M$70,'Forecast input'!$A$3:$A$70,A14,'Forecast input'!$B$3:$B$70,B14)</f>
        <v/>
      </c>
      <c r="G14" s="10">
        <f>SUMIFS('Forecast input'!$N$3:$N$70,'Forecast input'!$A$3:$A$70,A14,'Forecast input'!$B$3:$B$70,B14)</f>
        <v/>
      </c>
    </row>
    <row r="15">
      <c r="A15" t="inlineStr">
        <is>
          <t>Bahrain</t>
        </is>
      </c>
      <c r="B15" t="inlineStr">
        <is>
          <t>PNEUMOVAX 23</t>
        </is>
      </c>
      <c r="C15" s="10">
        <f>SUMIFS('Forecast input'!$J$3:$J$70,'Forecast input'!$A$3:$A$70,A15,'Forecast input'!$B$3:$B$70,B15)</f>
        <v/>
      </c>
      <c r="D15" s="10">
        <f>SUMIFS('Forecast input'!$K$3:$K$70,'Forecast input'!$A$3:$A$70,A15,'Forecast input'!$B$3:$B$70,B15)</f>
        <v/>
      </c>
      <c r="E15" s="10">
        <f>SUMIFS('Forecast input'!$L$3:$L$70,'Forecast input'!$A$3:$A$70,A15,'Forecast input'!$B$3:$B$70,B15)</f>
        <v/>
      </c>
      <c r="F15" s="10">
        <f>SUMIFS('Forecast input'!$M$3:$M$70,'Forecast input'!$A$3:$A$70,A15,'Forecast input'!$B$3:$B$70,B15)</f>
        <v/>
      </c>
      <c r="G15" s="10">
        <f>SUMIFS('Forecast input'!$N$3:$N$70,'Forecast input'!$A$3:$A$70,A15,'Forecast input'!$B$3:$B$70,B15)</f>
        <v/>
      </c>
    </row>
    <row r="16">
      <c r="A16" t="inlineStr">
        <is>
          <t>Bahrain</t>
        </is>
      </c>
      <c r="B16" t="inlineStr">
        <is>
          <t>PREVYMIS</t>
        </is>
      </c>
      <c r="C16" s="10">
        <f>SUMIFS('Forecast input'!$J$3:$J$70,'Forecast input'!$A$3:$A$70,A16,'Forecast input'!$B$3:$B$70,B16)</f>
        <v/>
      </c>
      <c r="D16" s="10">
        <f>SUMIFS('Forecast input'!$K$3:$K$70,'Forecast input'!$A$3:$A$70,A16,'Forecast input'!$B$3:$B$70,B16)</f>
        <v/>
      </c>
      <c r="E16" s="10">
        <f>SUMIFS('Forecast input'!$L$3:$L$70,'Forecast input'!$A$3:$A$70,A16,'Forecast input'!$B$3:$B$70,B16)</f>
        <v/>
      </c>
      <c r="F16" s="10">
        <f>SUMIFS('Forecast input'!$M$3:$M$70,'Forecast input'!$A$3:$A$70,A16,'Forecast input'!$B$3:$B$70,B16)</f>
        <v/>
      </c>
      <c r="G16" s="10">
        <f>SUMIFS('Forecast input'!$N$3:$N$70,'Forecast input'!$A$3:$A$70,A16,'Forecast input'!$B$3:$B$70,B16)</f>
        <v/>
      </c>
    </row>
    <row r="17">
      <c r="A17" t="inlineStr">
        <is>
          <t>Bahrain</t>
        </is>
      </c>
      <c r="B17" t="inlineStr">
        <is>
          <t>RECARBRIO</t>
        </is>
      </c>
      <c r="C17" s="10">
        <f>SUMIFS('Forecast input'!$J$3:$J$70,'Forecast input'!$A$3:$A$70,A17,'Forecast input'!$B$3:$B$70,B17)</f>
        <v/>
      </c>
      <c r="D17" s="10">
        <f>SUMIFS('Forecast input'!$K$3:$K$70,'Forecast input'!$A$3:$A$70,A17,'Forecast input'!$B$3:$B$70,B17)</f>
        <v/>
      </c>
      <c r="E17" s="10">
        <f>SUMIFS('Forecast input'!$L$3:$L$70,'Forecast input'!$A$3:$A$70,A17,'Forecast input'!$B$3:$B$70,B17)</f>
        <v/>
      </c>
      <c r="F17" s="10">
        <f>SUMIFS('Forecast input'!$M$3:$M$70,'Forecast input'!$A$3:$A$70,A17,'Forecast input'!$B$3:$B$70,B17)</f>
        <v/>
      </c>
      <c r="G17" s="10">
        <f>SUMIFS('Forecast input'!$N$3:$N$70,'Forecast input'!$A$3:$A$70,A17,'Forecast input'!$B$3:$B$70,B17)</f>
        <v/>
      </c>
    </row>
    <row r="18">
      <c r="A18" t="inlineStr">
        <is>
          <t>Bahrain</t>
        </is>
      </c>
      <c r="B18" t="inlineStr">
        <is>
          <t>ROTATEQ</t>
        </is>
      </c>
      <c r="C18" s="10">
        <f>SUMIFS('Forecast input'!$J$3:$J$70,'Forecast input'!$A$3:$A$70,A18,'Forecast input'!$B$3:$B$70,B18)</f>
        <v/>
      </c>
      <c r="D18" s="10">
        <f>SUMIFS('Forecast input'!$K$3:$K$70,'Forecast input'!$A$3:$A$70,A18,'Forecast input'!$B$3:$B$70,B18)</f>
        <v/>
      </c>
      <c r="E18" s="10">
        <f>SUMIFS('Forecast input'!$L$3:$L$70,'Forecast input'!$A$3:$A$70,A18,'Forecast input'!$B$3:$B$70,B18)</f>
        <v/>
      </c>
      <c r="F18" s="10">
        <f>SUMIFS('Forecast input'!$M$3:$M$70,'Forecast input'!$A$3:$A$70,A18,'Forecast input'!$B$3:$B$70,B18)</f>
        <v/>
      </c>
      <c r="G18" s="10">
        <f>SUMIFS('Forecast input'!$N$3:$N$70,'Forecast input'!$A$3:$A$70,A18,'Forecast input'!$B$3:$B$70,B18)</f>
        <v/>
      </c>
    </row>
    <row r="19">
      <c r="A19" t="inlineStr">
        <is>
          <t>Bahrain</t>
        </is>
      </c>
      <c r="B19" t="inlineStr">
        <is>
          <t>VARIVAX</t>
        </is>
      </c>
      <c r="C19" s="10">
        <f>SUMIFS('Forecast input'!$J$3:$J$70,'Forecast input'!$A$3:$A$70,A19,'Forecast input'!$B$3:$B$70,B19)</f>
        <v/>
      </c>
      <c r="D19" s="10">
        <f>SUMIFS('Forecast input'!$K$3:$K$70,'Forecast input'!$A$3:$A$70,A19,'Forecast input'!$B$3:$B$70,B19)</f>
        <v/>
      </c>
      <c r="E19" s="10">
        <f>SUMIFS('Forecast input'!$L$3:$L$70,'Forecast input'!$A$3:$A$70,A19,'Forecast input'!$B$3:$B$70,B19)</f>
        <v/>
      </c>
      <c r="F19" s="10">
        <f>SUMIFS('Forecast input'!$M$3:$M$70,'Forecast input'!$A$3:$A$70,A19,'Forecast input'!$B$3:$B$70,B19)</f>
        <v/>
      </c>
      <c r="G19" s="10">
        <f>SUMIFS('Forecast input'!$N$3:$N$70,'Forecast input'!$A$3:$A$70,A19,'Forecast input'!$B$3:$B$70,B19)</f>
        <v/>
      </c>
    </row>
    <row r="20">
      <c r="A20" t="inlineStr">
        <is>
          <t>Bahrain</t>
        </is>
      </c>
      <c r="B20" t="inlineStr">
        <is>
          <t>VAXNEUVANCE</t>
        </is>
      </c>
      <c r="C20" s="10">
        <f>SUMIFS('Forecast input'!$J$3:$J$70,'Forecast input'!$A$3:$A$70,A20,'Forecast input'!$B$3:$B$70,B20)</f>
        <v/>
      </c>
      <c r="D20" s="10">
        <f>SUMIFS('Forecast input'!$K$3:$K$70,'Forecast input'!$A$3:$A$70,A20,'Forecast input'!$B$3:$B$70,B20)</f>
        <v/>
      </c>
      <c r="E20" s="10">
        <f>SUMIFS('Forecast input'!$L$3:$L$70,'Forecast input'!$A$3:$A$70,A20,'Forecast input'!$B$3:$B$70,B20)</f>
        <v/>
      </c>
      <c r="F20" s="10">
        <f>SUMIFS('Forecast input'!$M$3:$M$70,'Forecast input'!$A$3:$A$70,A20,'Forecast input'!$B$3:$B$70,B20)</f>
        <v/>
      </c>
      <c r="G20" s="10">
        <f>SUMIFS('Forecast input'!$N$3:$N$70,'Forecast input'!$A$3:$A$70,A20,'Forecast input'!$B$3:$B$70,B20)</f>
        <v/>
      </c>
    </row>
    <row r="21">
      <c r="A21" t="inlineStr">
        <is>
          <t>Bahrain</t>
        </is>
      </c>
      <c r="B21" t="inlineStr">
        <is>
          <t>WELIREG</t>
        </is>
      </c>
      <c r="C21" s="10">
        <f>SUMIFS('Forecast input'!$J$3:$J$70,'Forecast input'!$A$3:$A$70,A21,'Forecast input'!$B$3:$B$70,B21)</f>
        <v/>
      </c>
      <c r="D21" s="10">
        <f>SUMIFS('Forecast input'!$K$3:$K$70,'Forecast input'!$A$3:$A$70,A21,'Forecast input'!$B$3:$B$70,B21)</f>
        <v/>
      </c>
      <c r="E21" s="10">
        <f>SUMIFS('Forecast input'!$L$3:$L$70,'Forecast input'!$A$3:$A$70,A21,'Forecast input'!$B$3:$B$70,B21)</f>
        <v/>
      </c>
      <c r="F21" s="10">
        <f>SUMIFS('Forecast input'!$M$3:$M$70,'Forecast input'!$A$3:$A$70,A21,'Forecast input'!$B$3:$B$70,B21)</f>
        <v/>
      </c>
      <c r="G21" s="10">
        <f>SUMIFS('Forecast input'!$N$3:$N$70,'Forecast input'!$A$3:$A$70,A21,'Forecast input'!$B$3:$B$70,B21)</f>
        <v/>
      </c>
    </row>
    <row r="22">
      <c r="A22" t="inlineStr">
        <is>
          <t>Bahrain</t>
        </is>
      </c>
      <c r="B22" t="inlineStr">
        <is>
          <t>WINREVAIR</t>
        </is>
      </c>
      <c r="C22" s="10">
        <f>SUMIFS('Forecast input'!$J$3:$J$70,'Forecast input'!$A$3:$A$70,A22,'Forecast input'!$B$3:$B$70,B22)</f>
        <v/>
      </c>
      <c r="D22" s="10">
        <f>SUMIFS('Forecast input'!$K$3:$K$70,'Forecast input'!$A$3:$A$70,A22,'Forecast input'!$B$3:$B$70,B22)</f>
        <v/>
      </c>
      <c r="E22" s="10">
        <f>SUMIFS('Forecast input'!$L$3:$L$70,'Forecast input'!$A$3:$A$70,A22,'Forecast input'!$B$3:$B$70,B22)</f>
        <v/>
      </c>
      <c r="F22" s="10">
        <f>SUMIFS('Forecast input'!$M$3:$M$70,'Forecast input'!$A$3:$A$70,A22,'Forecast input'!$B$3:$B$70,B22)</f>
        <v/>
      </c>
      <c r="G22" s="10">
        <f>SUMIFS('Forecast input'!$N$3:$N$70,'Forecast input'!$A$3:$A$70,A22,'Forecast input'!$B$3:$B$70,B22)</f>
        <v/>
      </c>
    </row>
    <row r="23">
      <c r="A23" t="inlineStr">
        <is>
          <t>Saudi Arabia</t>
        </is>
      </c>
      <c r="B23" t="inlineStr">
        <is>
          <t>BRIDION</t>
        </is>
      </c>
      <c r="C23" s="10">
        <f>SUMIFS('Forecast input'!$J$3:$J$70,'Forecast input'!$A$3:$A$70,A23,'Forecast input'!$B$3:$B$70,B23)</f>
        <v/>
      </c>
      <c r="D23" s="10">
        <f>SUMIFS('Forecast input'!$K$3:$K$70,'Forecast input'!$A$3:$A$70,A23,'Forecast input'!$B$3:$B$70,B23)</f>
        <v/>
      </c>
      <c r="E23" s="10">
        <f>SUMIFS('Forecast input'!$L$3:$L$70,'Forecast input'!$A$3:$A$70,A23,'Forecast input'!$B$3:$B$70,B23)</f>
        <v/>
      </c>
      <c r="F23" s="10">
        <f>SUMIFS('Forecast input'!$M$3:$M$70,'Forecast input'!$A$3:$A$70,A23,'Forecast input'!$B$3:$B$70,B23)</f>
        <v/>
      </c>
      <c r="G23" s="10">
        <f>SUMIFS('Forecast input'!$N$3:$N$70,'Forecast input'!$A$3:$A$70,A23,'Forecast input'!$B$3:$B$70,B23)</f>
        <v/>
      </c>
    </row>
    <row r="24">
      <c r="A24" t="inlineStr">
        <is>
          <t>Saudi Arabia</t>
        </is>
      </c>
      <c r="B24" t="inlineStr">
        <is>
          <t>CAPVAXIVE</t>
        </is>
      </c>
      <c r="C24" s="10">
        <f>SUMIFS('Forecast input'!$J$3:$J$70,'Forecast input'!$A$3:$A$70,A24,'Forecast input'!$B$3:$B$70,B24)</f>
        <v/>
      </c>
      <c r="D24" s="10">
        <f>SUMIFS('Forecast input'!$K$3:$K$70,'Forecast input'!$A$3:$A$70,A24,'Forecast input'!$B$3:$B$70,B24)</f>
        <v/>
      </c>
      <c r="E24" s="10">
        <f>SUMIFS('Forecast input'!$L$3:$L$70,'Forecast input'!$A$3:$A$70,A24,'Forecast input'!$B$3:$B$70,B24)</f>
        <v/>
      </c>
      <c r="F24" s="10">
        <f>SUMIFS('Forecast input'!$M$3:$M$70,'Forecast input'!$A$3:$A$70,A24,'Forecast input'!$B$3:$B$70,B24)</f>
        <v/>
      </c>
      <c r="G24" s="10">
        <f>SUMIFS('Forecast input'!$N$3:$N$70,'Forecast input'!$A$3:$A$70,A24,'Forecast input'!$B$3:$B$70,B24)</f>
        <v/>
      </c>
    </row>
    <row r="25">
      <c r="A25" t="inlineStr">
        <is>
          <t>Saudi Arabia</t>
        </is>
      </c>
      <c r="B25" t="inlineStr">
        <is>
          <t>DELSTRIGO</t>
        </is>
      </c>
      <c r="C25" s="10">
        <f>SUMIFS('Forecast input'!$J$3:$J$70,'Forecast input'!$A$3:$A$70,A25,'Forecast input'!$B$3:$B$70,B25)</f>
        <v/>
      </c>
      <c r="D25" s="10">
        <f>SUMIFS('Forecast input'!$K$3:$K$70,'Forecast input'!$A$3:$A$70,A25,'Forecast input'!$B$3:$B$70,B25)</f>
        <v/>
      </c>
      <c r="E25" s="10">
        <f>SUMIFS('Forecast input'!$L$3:$L$70,'Forecast input'!$A$3:$A$70,A25,'Forecast input'!$B$3:$B$70,B25)</f>
        <v/>
      </c>
      <c r="F25" s="10">
        <f>SUMIFS('Forecast input'!$M$3:$M$70,'Forecast input'!$A$3:$A$70,A25,'Forecast input'!$B$3:$B$70,B25)</f>
        <v/>
      </c>
      <c r="G25" s="10">
        <f>SUMIFS('Forecast input'!$N$3:$N$70,'Forecast input'!$A$3:$A$70,A25,'Forecast input'!$B$3:$B$70,B25)</f>
        <v/>
      </c>
    </row>
    <row r="26">
      <c r="A26" t="inlineStr">
        <is>
          <t>Saudi Arabia</t>
        </is>
      </c>
      <c r="B26" t="inlineStr">
        <is>
          <t>GARDASIL 9</t>
        </is>
      </c>
      <c r="C26" s="10">
        <f>SUMIFS('Forecast input'!$J$3:$J$70,'Forecast input'!$A$3:$A$70,A26,'Forecast input'!$B$3:$B$70,B26)</f>
        <v/>
      </c>
      <c r="D26" s="10">
        <f>SUMIFS('Forecast input'!$K$3:$K$70,'Forecast input'!$A$3:$A$70,A26,'Forecast input'!$B$3:$B$70,B26)</f>
        <v/>
      </c>
      <c r="E26" s="10">
        <f>SUMIFS('Forecast input'!$L$3:$L$70,'Forecast input'!$A$3:$A$70,A26,'Forecast input'!$B$3:$B$70,B26)</f>
        <v/>
      </c>
      <c r="F26" s="10">
        <f>SUMIFS('Forecast input'!$M$3:$M$70,'Forecast input'!$A$3:$A$70,A26,'Forecast input'!$B$3:$B$70,B26)</f>
        <v/>
      </c>
      <c r="G26" s="10">
        <f>SUMIFS('Forecast input'!$N$3:$N$70,'Forecast input'!$A$3:$A$70,A26,'Forecast input'!$B$3:$B$70,B26)</f>
        <v/>
      </c>
    </row>
    <row r="27">
      <c r="A27" t="inlineStr">
        <is>
          <t>Saudi Arabia</t>
        </is>
      </c>
      <c r="B27" t="inlineStr">
        <is>
          <t>ISENTRESS</t>
        </is>
      </c>
      <c r="C27" s="10">
        <f>SUMIFS('Forecast input'!$J$3:$J$70,'Forecast input'!$A$3:$A$70,A27,'Forecast input'!$B$3:$B$70,B27)</f>
        <v/>
      </c>
      <c r="D27" s="10">
        <f>SUMIFS('Forecast input'!$K$3:$K$70,'Forecast input'!$A$3:$A$70,A27,'Forecast input'!$B$3:$B$70,B27)</f>
        <v/>
      </c>
      <c r="E27" s="10">
        <f>SUMIFS('Forecast input'!$L$3:$L$70,'Forecast input'!$A$3:$A$70,A27,'Forecast input'!$B$3:$B$70,B27)</f>
        <v/>
      </c>
      <c r="F27" s="10">
        <f>SUMIFS('Forecast input'!$M$3:$M$70,'Forecast input'!$A$3:$A$70,A27,'Forecast input'!$B$3:$B$70,B27)</f>
        <v/>
      </c>
      <c r="G27" s="10">
        <f>SUMIFS('Forecast input'!$N$3:$N$70,'Forecast input'!$A$3:$A$70,A27,'Forecast input'!$B$3:$B$70,B27)</f>
        <v/>
      </c>
    </row>
    <row r="28">
      <c r="A28" t="inlineStr">
        <is>
          <t>Saudi Arabia</t>
        </is>
      </c>
      <c r="B28" t="inlineStr">
        <is>
          <t>JANUMET</t>
        </is>
      </c>
      <c r="C28" s="10">
        <f>SUMIFS('Forecast input'!$J$3:$J$70,'Forecast input'!$A$3:$A$70,A28,'Forecast input'!$B$3:$B$70,B28)</f>
        <v/>
      </c>
      <c r="D28" s="10">
        <f>SUMIFS('Forecast input'!$K$3:$K$70,'Forecast input'!$A$3:$A$70,A28,'Forecast input'!$B$3:$B$70,B28)</f>
        <v/>
      </c>
      <c r="E28" s="10">
        <f>SUMIFS('Forecast input'!$L$3:$L$70,'Forecast input'!$A$3:$A$70,A28,'Forecast input'!$B$3:$B$70,B28)</f>
        <v/>
      </c>
      <c r="F28" s="10">
        <f>SUMIFS('Forecast input'!$M$3:$M$70,'Forecast input'!$A$3:$A$70,A28,'Forecast input'!$B$3:$B$70,B28)</f>
        <v/>
      </c>
      <c r="G28" s="10">
        <f>SUMIFS('Forecast input'!$N$3:$N$70,'Forecast input'!$A$3:$A$70,A28,'Forecast input'!$B$3:$B$70,B28)</f>
        <v/>
      </c>
    </row>
    <row r="29">
      <c r="A29" t="inlineStr">
        <is>
          <t>Saudi Arabia</t>
        </is>
      </c>
      <c r="B29" t="inlineStr">
        <is>
          <t>JANUMET XR</t>
        </is>
      </c>
      <c r="C29" s="10">
        <f>SUMIFS('Forecast input'!$J$3:$J$70,'Forecast input'!$A$3:$A$70,A29,'Forecast input'!$B$3:$B$70,B29)</f>
        <v/>
      </c>
      <c r="D29" s="10">
        <f>SUMIFS('Forecast input'!$K$3:$K$70,'Forecast input'!$A$3:$A$70,A29,'Forecast input'!$B$3:$B$70,B29)</f>
        <v/>
      </c>
      <c r="E29" s="10">
        <f>SUMIFS('Forecast input'!$L$3:$L$70,'Forecast input'!$A$3:$A$70,A29,'Forecast input'!$B$3:$B$70,B29)</f>
        <v/>
      </c>
      <c r="F29" s="10">
        <f>SUMIFS('Forecast input'!$M$3:$M$70,'Forecast input'!$A$3:$A$70,A29,'Forecast input'!$B$3:$B$70,B29)</f>
        <v/>
      </c>
      <c r="G29" s="10">
        <f>SUMIFS('Forecast input'!$N$3:$N$70,'Forecast input'!$A$3:$A$70,A29,'Forecast input'!$B$3:$B$70,B29)</f>
        <v/>
      </c>
    </row>
    <row r="30">
      <c r="A30" t="inlineStr">
        <is>
          <t>Saudi Arabia</t>
        </is>
      </c>
      <c r="B30" t="inlineStr">
        <is>
          <t>JANUVIA</t>
        </is>
      </c>
      <c r="C30" s="10">
        <f>SUMIFS('Forecast input'!$J$3:$J$70,'Forecast input'!$A$3:$A$70,A30,'Forecast input'!$B$3:$B$70,B30)</f>
        <v/>
      </c>
      <c r="D30" s="10">
        <f>SUMIFS('Forecast input'!$K$3:$K$70,'Forecast input'!$A$3:$A$70,A30,'Forecast input'!$B$3:$B$70,B30)</f>
        <v/>
      </c>
      <c r="E30" s="10">
        <f>SUMIFS('Forecast input'!$L$3:$L$70,'Forecast input'!$A$3:$A$70,A30,'Forecast input'!$B$3:$B$70,B30)</f>
        <v/>
      </c>
      <c r="F30" s="10">
        <f>SUMIFS('Forecast input'!$M$3:$M$70,'Forecast input'!$A$3:$A$70,A30,'Forecast input'!$B$3:$B$70,B30)</f>
        <v/>
      </c>
      <c r="G30" s="10">
        <f>SUMIFS('Forecast input'!$N$3:$N$70,'Forecast input'!$A$3:$A$70,A30,'Forecast input'!$B$3:$B$70,B30)</f>
        <v/>
      </c>
    </row>
    <row r="31">
      <c r="A31" t="inlineStr">
        <is>
          <t>Saudi Arabia</t>
        </is>
      </c>
      <c r="B31" t="inlineStr">
        <is>
          <t>KEYTRUDA</t>
        </is>
      </c>
      <c r="C31" s="10">
        <f>SUMIFS('Forecast input'!$J$3:$J$70,'Forecast input'!$A$3:$A$70,A31,'Forecast input'!$B$3:$B$70,B31)</f>
        <v/>
      </c>
      <c r="D31" s="10">
        <f>SUMIFS('Forecast input'!$K$3:$K$70,'Forecast input'!$A$3:$A$70,A31,'Forecast input'!$B$3:$B$70,B31)</f>
        <v/>
      </c>
      <c r="E31" s="10">
        <f>SUMIFS('Forecast input'!$L$3:$L$70,'Forecast input'!$A$3:$A$70,A31,'Forecast input'!$B$3:$B$70,B31)</f>
        <v/>
      </c>
      <c r="F31" s="10">
        <f>SUMIFS('Forecast input'!$M$3:$M$70,'Forecast input'!$A$3:$A$70,A31,'Forecast input'!$B$3:$B$70,B31)</f>
        <v/>
      </c>
      <c r="G31" s="10">
        <f>SUMIFS('Forecast input'!$N$3:$N$70,'Forecast input'!$A$3:$A$70,A31,'Forecast input'!$B$3:$B$70,B31)</f>
        <v/>
      </c>
    </row>
    <row r="32">
      <c r="A32" t="inlineStr">
        <is>
          <t>Saudi Arabia</t>
        </is>
      </c>
      <c r="B32" t="inlineStr">
        <is>
          <t>M-M-R II</t>
        </is>
      </c>
      <c r="C32" s="10">
        <f>SUMIFS('Forecast input'!$J$3:$J$70,'Forecast input'!$A$3:$A$70,A32,'Forecast input'!$B$3:$B$70,B32)</f>
        <v/>
      </c>
      <c r="D32" s="10">
        <f>SUMIFS('Forecast input'!$K$3:$K$70,'Forecast input'!$A$3:$A$70,A32,'Forecast input'!$B$3:$B$70,B32)</f>
        <v/>
      </c>
      <c r="E32" s="10">
        <f>SUMIFS('Forecast input'!$L$3:$L$70,'Forecast input'!$A$3:$A$70,A32,'Forecast input'!$B$3:$B$70,B32)</f>
        <v/>
      </c>
      <c r="F32" s="10">
        <f>SUMIFS('Forecast input'!$M$3:$M$70,'Forecast input'!$A$3:$A$70,A32,'Forecast input'!$B$3:$B$70,B32)</f>
        <v/>
      </c>
      <c r="G32" s="10">
        <f>SUMIFS('Forecast input'!$N$3:$N$70,'Forecast input'!$A$3:$A$70,A32,'Forecast input'!$B$3:$B$70,B32)</f>
        <v/>
      </c>
    </row>
    <row r="33">
      <c r="A33" t="inlineStr">
        <is>
          <t>Saudi Arabia</t>
        </is>
      </c>
      <c r="B33" t="inlineStr">
        <is>
          <t>PIFELTRO</t>
        </is>
      </c>
      <c r="C33" s="10">
        <f>SUMIFS('Forecast input'!$J$3:$J$70,'Forecast input'!$A$3:$A$70,A33,'Forecast input'!$B$3:$B$70,B33)</f>
        <v/>
      </c>
      <c r="D33" s="10">
        <f>SUMIFS('Forecast input'!$K$3:$K$70,'Forecast input'!$A$3:$A$70,A33,'Forecast input'!$B$3:$B$70,B33)</f>
        <v/>
      </c>
      <c r="E33" s="10">
        <f>SUMIFS('Forecast input'!$L$3:$L$70,'Forecast input'!$A$3:$A$70,A33,'Forecast input'!$B$3:$B$70,B33)</f>
        <v/>
      </c>
      <c r="F33" s="10">
        <f>SUMIFS('Forecast input'!$M$3:$M$70,'Forecast input'!$A$3:$A$70,A33,'Forecast input'!$B$3:$B$70,B33)</f>
        <v/>
      </c>
      <c r="G33" s="10">
        <f>SUMIFS('Forecast input'!$N$3:$N$70,'Forecast input'!$A$3:$A$70,A33,'Forecast input'!$B$3:$B$70,B33)</f>
        <v/>
      </c>
    </row>
    <row r="34">
      <c r="A34" t="inlineStr">
        <is>
          <t>Saudi Arabia</t>
        </is>
      </c>
      <c r="B34" t="inlineStr">
        <is>
          <t>PNEUMOVAX 23</t>
        </is>
      </c>
      <c r="C34" s="10">
        <f>SUMIFS('Forecast input'!$J$3:$J$70,'Forecast input'!$A$3:$A$70,A34,'Forecast input'!$B$3:$B$70,B34)</f>
        <v/>
      </c>
      <c r="D34" s="10">
        <f>SUMIFS('Forecast input'!$K$3:$K$70,'Forecast input'!$A$3:$A$70,A34,'Forecast input'!$B$3:$B$70,B34)</f>
        <v/>
      </c>
      <c r="E34" s="10">
        <f>SUMIFS('Forecast input'!$L$3:$L$70,'Forecast input'!$A$3:$A$70,A34,'Forecast input'!$B$3:$B$70,B34)</f>
        <v/>
      </c>
      <c r="F34" s="10">
        <f>SUMIFS('Forecast input'!$M$3:$M$70,'Forecast input'!$A$3:$A$70,A34,'Forecast input'!$B$3:$B$70,B34)</f>
        <v/>
      </c>
      <c r="G34" s="10">
        <f>SUMIFS('Forecast input'!$N$3:$N$70,'Forecast input'!$A$3:$A$70,A34,'Forecast input'!$B$3:$B$70,B34)</f>
        <v/>
      </c>
    </row>
    <row r="35">
      <c r="A35" t="inlineStr">
        <is>
          <t>Saudi Arabia</t>
        </is>
      </c>
      <c r="B35" t="inlineStr">
        <is>
          <t>PREVYMIS</t>
        </is>
      </c>
      <c r="C35" s="10">
        <f>SUMIFS('Forecast input'!$J$3:$J$70,'Forecast input'!$A$3:$A$70,A35,'Forecast input'!$B$3:$B$70,B35)</f>
        <v/>
      </c>
      <c r="D35" s="10">
        <f>SUMIFS('Forecast input'!$K$3:$K$70,'Forecast input'!$A$3:$A$70,A35,'Forecast input'!$B$3:$B$70,B35)</f>
        <v/>
      </c>
      <c r="E35" s="10">
        <f>SUMIFS('Forecast input'!$L$3:$L$70,'Forecast input'!$A$3:$A$70,A35,'Forecast input'!$B$3:$B$70,B35)</f>
        <v/>
      </c>
      <c r="F35" s="10">
        <f>SUMIFS('Forecast input'!$M$3:$M$70,'Forecast input'!$A$3:$A$70,A35,'Forecast input'!$B$3:$B$70,B35)</f>
        <v/>
      </c>
      <c r="G35" s="10">
        <f>SUMIFS('Forecast input'!$N$3:$N$70,'Forecast input'!$A$3:$A$70,A35,'Forecast input'!$B$3:$B$70,B35)</f>
        <v/>
      </c>
    </row>
    <row r="36">
      <c r="A36" t="inlineStr">
        <is>
          <t>Saudi Arabia</t>
        </is>
      </c>
      <c r="B36" t="inlineStr">
        <is>
          <t>RECARBRIO</t>
        </is>
      </c>
      <c r="C36" s="10">
        <f>SUMIFS('Forecast input'!$J$3:$J$70,'Forecast input'!$A$3:$A$70,A36,'Forecast input'!$B$3:$B$70,B36)</f>
        <v/>
      </c>
      <c r="D36" s="10">
        <f>SUMIFS('Forecast input'!$K$3:$K$70,'Forecast input'!$A$3:$A$70,A36,'Forecast input'!$B$3:$B$70,B36)</f>
        <v/>
      </c>
      <c r="E36" s="10">
        <f>SUMIFS('Forecast input'!$L$3:$L$70,'Forecast input'!$A$3:$A$70,A36,'Forecast input'!$B$3:$B$70,B36)</f>
        <v/>
      </c>
      <c r="F36" s="10">
        <f>SUMIFS('Forecast input'!$M$3:$M$70,'Forecast input'!$A$3:$A$70,A36,'Forecast input'!$B$3:$B$70,B36)</f>
        <v/>
      </c>
      <c r="G36" s="10">
        <f>SUMIFS('Forecast input'!$N$3:$N$70,'Forecast input'!$A$3:$A$70,A36,'Forecast input'!$B$3:$B$70,B36)</f>
        <v/>
      </c>
    </row>
    <row r="37">
      <c r="A37" t="inlineStr">
        <is>
          <t>Saudi Arabia</t>
        </is>
      </c>
      <c r="B37" t="inlineStr">
        <is>
          <t>RECOMBIVAX</t>
        </is>
      </c>
      <c r="C37" s="10">
        <f>SUMIFS('Forecast input'!$J$3:$J$70,'Forecast input'!$A$3:$A$70,A37,'Forecast input'!$B$3:$B$70,B37)</f>
        <v/>
      </c>
      <c r="D37" s="10">
        <f>SUMIFS('Forecast input'!$K$3:$K$70,'Forecast input'!$A$3:$A$70,A37,'Forecast input'!$B$3:$B$70,B37)</f>
        <v/>
      </c>
      <c r="E37" s="10">
        <f>SUMIFS('Forecast input'!$L$3:$L$70,'Forecast input'!$A$3:$A$70,A37,'Forecast input'!$B$3:$B$70,B37)</f>
        <v/>
      </c>
      <c r="F37" s="10">
        <f>SUMIFS('Forecast input'!$M$3:$M$70,'Forecast input'!$A$3:$A$70,A37,'Forecast input'!$B$3:$B$70,B37)</f>
        <v/>
      </c>
      <c r="G37" s="10">
        <f>SUMIFS('Forecast input'!$N$3:$N$70,'Forecast input'!$A$3:$A$70,A37,'Forecast input'!$B$3:$B$70,B37)</f>
        <v/>
      </c>
    </row>
    <row r="38">
      <c r="A38" t="inlineStr">
        <is>
          <t>Saudi Arabia</t>
        </is>
      </c>
      <c r="B38" t="inlineStr">
        <is>
          <t>ROTATEQ</t>
        </is>
      </c>
      <c r="C38" s="10">
        <f>SUMIFS('Forecast input'!$J$3:$J$70,'Forecast input'!$A$3:$A$70,A38,'Forecast input'!$B$3:$B$70,B38)</f>
        <v/>
      </c>
      <c r="D38" s="10">
        <f>SUMIFS('Forecast input'!$K$3:$K$70,'Forecast input'!$A$3:$A$70,A38,'Forecast input'!$B$3:$B$70,B38)</f>
        <v/>
      </c>
      <c r="E38" s="10">
        <f>SUMIFS('Forecast input'!$L$3:$L$70,'Forecast input'!$A$3:$A$70,A38,'Forecast input'!$B$3:$B$70,B38)</f>
        <v/>
      </c>
      <c r="F38" s="10">
        <f>SUMIFS('Forecast input'!$M$3:$M$70,'Forecast input'!$A$3:$A$70,A38,'Forecast input'!$B$3:$B$70,B38)</f>
        <v/>
      </c>
      <c r="G38" s="10">
        <f>SUMIFS('Forecast input'!$N$3:$N$70,'Forecast input'!$A$3:$A$70,A38,'Forecast input'!$B$3:$B$70,B38)</f>
        <v/>
      </c>
    </row>
    <row r="39">
      <c r="A39" t="inlineStr">
        <is>
          <t>Saudi Arabia</t>
        </is>
      </c>
      <c r="B39" t="inlineStr">
        <is>
          <t>VARIVAX</t>
        </is>
      </c>
      <c r="C39" s="10">
        <f>SUMIFS('Forecast input'!$J$3:$J$70,'Forecast input'!$A$3:$A$70,A39,'Forecast input'!$B$3:$B$70,B39)</f>
        <v/>
      </c>
      <c r="D39" s="10">
        <f>SUMIFS('Forecast input'!$K$3:$K$70,'Forecast input'!$A$3:$A$70,A39,'Forecast input'!$B$3:$B$70,B39)</f>
        <v/>
      </c>
      <c r="E39" s="10">
        <f>SUMIFS('Forecast input'!$L$3:$L$70,'Forecast input'!$A$3:$A$70,A39,'Forecast input'!$B$3:$B$70,B39)</f>
        <v/>
      </c>
      <c r="F39" s="10">
        <f>SUMIFS('Forecast input'!$M$3:$M$70,'Forecast input'!$A$3:$A$70,A39,'Forecast input'!$B$3:$B$70,B39)</f>
        <v/>
      </c>
      <c r="G39" s="10">
        <f>SUMIFS('Forecast input'!$N$3:$N$70,'Forecast input'!$A$3:$A$70,A39,'Forecast input'!$B$3:$B$70,B39)</f>
        <v/>
      </c>
    </row>
    <row r="40">
      <c r="A40" t="inlineStr">
        <is>
          <t>Saudi Arabia</t>
        </is>
      </c>
      <c r="B40" t="inlineStr">
        <is>
          <t>VAXNEUVANCE</t>
        </is>
      </c>
      <c r="C40" s="10">
        <f>SUMIFS('Forecast input'!$J$3:$J$70,'Forecast input'!$A$3:$A$70,A40,'Forecast input'!$B$3:$B$70,B40)</f>
        <v/>
      </c>
      <c r="D40" s="10">
        <f>SUMIFS('Forecast input'!$K$3:$K$70,'Forecast input'!$A$3:$A$70,A40,'Forecast input'!$B$3:$B$70,B40)</f>
        <v/>
      </c>
      <c r="E40" s="10">
        <f>SUMIFS('Forecast input'!$L$3:$L$70,'Forecast input'!$A$3:$A$70,A40,'Forecast input'!$B$3:$B$70,B40)</f>
        <v/>
      </c>
      <c r="F40" s="10">
        <f>SUMIFS('Forecast input'!$M$3:$M$70,'Forecast input'!$A$3:$A$70,A40,'Forecast input'!$B$3:$B$70,B40)</f>
        <v/>
      </c>
      <c r="G40" s="10">
        <f>SUMIFS('Forecast input'!$N$3:$N$70,'Forecast input'!$A$3:$A$70,A40,'Forecast input'!$B$3:$B$70,B40)</f>
        <v/>
      </c>
    </row>
    <row r="41">
      <c r="A41" t="inlineStr">
        <is>
          <t>Saudi Arabia</t>
        </is>
      </c>
      <c r="B41" t="inlineStr">
        <is>
          <t>WELIREG</t>
        </is>
      </c>
      <c r="C41" s="10">
        <f>SUMIFS('Forecast input'!$J$3:$J$70,'Forecast input'!$A$3:$A$70,A41,'Forecast input'!$B$3:$B$70,B41)</f>
        <v/>
      </c>
      <c r="D41" s="10">
        <f>SUMIFS('Forecast input'!$K$3:$K$70,'Forecast input'!$A$3:$A$70,A41,'Forecast input'!$B$3:$B$70,B41)</f>
        <v/>
      </c>
      <c r="E41" s="10">
        <f>SUMIFS('Forecast input'!$L$3:$L$70,'Forecast input'!$A$3:$A$70,A41,'Forecast input'!$B$3:$B$70,B41)</f>
        <v/>
      </c>
      <c r="F41" s="10">
        <f>SUMIFS('Forecast input'!$M$3:$M$70,'Forecast input'!$A$3:$A$70,A41,'Forecast input'!$B$3:$B$70,B41)</f>
        <v/>
      </c>
      <c r="G41" s="10">
        <f>SUMIFS('Forecast input'!$N$3:$N$70,'Forecast input'!$A$3:$A$70,A41,'Forecast input'!$B$3:$B$70,B41)</f>
        <v/>
      </c>
    </row>
    <row r="42">
      <c r="A42" t="inlineStr">
        <is>
          <t>Saudi Arabia</t>
        </is>
      </c>
      <c r="B42" t="inlineStr">
        <is>
          <t>WINREVAIR</t>
        </is>
      </c>
      <c r="C42" s="10">
        <f>SUMIFS('Forecast input'!$J$3:$J$70,'Forecast input'!$A$3:$A$70,A42,'Forecast input'!$B$3:$B$70,B42)</f>
        <v/>
      </c>
      <c r="D42" s="10">
        <f>SUMIFS('Forecast input'!$K$3:$K$70,'Forecast input'!$A$3:$A$70,A42,'Forecast input'!$B$3:$B$70,B42)</f>
        <v/>
      </c>
      <c r="E42" s="10">
        <f>SUMIFS('Forecast input'!$L$3:$L$70,'Forecast input'!$A$3:$A$70,A42,'Forecast input'!$B$3:$B$70,B42)</f>
        <v/>
      </c>
      <c r="F42" s="10">
        <f>SUMIFS('Forecast input'!$M$3:$M$70,'Forecast input'!$A$3:$A$70,A42,'Forecast input'!$B$3:$B$70,B42)</f>
        <v/>
      </c>
      <c r="G42" s="10">
        <f>SUMIFS('Forecast input'!$N$3:$N$70,'Forecast input'!$A$3:$A$70,A42,'Forecast input'!$B$3:$B$70,B42)</f>
        <v/>
      </c>
    </row>
    <row r="43">
      <c r="A43" t="inlineStr">
        <is>
          <t>Saudi Arabia</t>
        </is>
      </c>
      <c r="B43" t="inlineStr">
        <is>
          <t>ZERBAXA</t>
        </is>
      </c>
      <c r="C43" s="10">
        <f>SUMIFS('Forecast input'!$J$3:$J$70,'Forecast input'!$A$3:$A$70,A43,'Forecast input'!$B$3:$B$70,B43)</f>
        <v/>
      </c>
      <c r="D43" s="10">
        <f>SUMIFS('Forecast input'!$K$3:$K$70,'Forecast input'!$A$3:$A$70,A43,'Forecast input'!$B$3:$B$70,B43)</f>
        <v/>
      </c>
      <c r="E43" s="10">
        <f>SUMIFS('Forecast input'!$L$3:$L$70,'Forecast input'!$A$3:$A$70,A43,'Forecast input'!$B$3:$B$70,B43)</f>
        <v/>
      </c>
      <c r="F43" s="10">
        <f>SUMIFS('Forecast input'!$M$3:$M$70,'Forecast input'!$A$3:$A$70,A43,'Forecast input'!$B$3:$B$70,B43)</f>
        <v/>
      </c>
      <c r="G43" s="10">
        <f>SUMIFS('Forecast input'!$N$3:$N$70,'Forecast input'!$A$3:$A$70,A43,'Forecast input'!$B$3:$B$70,B43)</f>
        <v/>
      </c>
    </row>
    <row r="44">
      <c r="A44" s="9" t="inlineStr">
        <is>
          <t>Total</t>
        </is>
      </c>
      <c r="C44" s="10">
        <f>SUM(C2:C43)</f>
        <v/>
      </c>
      <c r="D44" s="10">
        <f>SUM(D2:D43)</f>
        <v/>
      </c>
      <c r="E44" s="10">
        <f>SUM(E2:E43)</f>
        <v/>
      </c>
      <c r="F44" s="10">
        <f>SUM(F2:F43)</f>
        <v/>
      </c>
      <c r="G44" s="10">
        <f>SUM(G2:G43)</f>
        <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6" customWidth="1" min="1" max="1"/>
    <col width="52" customWidth="1" min="2" max="2"/>
    <col width="8" customWidth="1" min="3" max="3"/>
    <col width="70" customWidth="1" min="4" max="4"/>
    <col width="70" customWidth="1" min="5" max="5"/>
  </cols>
  <sheetData>
    <row r="1">
      <c r="A1" s="4" t="inlineStr">
        <is>
          <t>Id</t>
        </is>
      </c>
      <c r="B1" s="4" t="inlineStr">
        <is>
          <t>Check</t>
        </is>
      </c>
      <c r="C1" s="4" t="inlineStr">
        <is>
          <t>Status</t>
        </is>
      </c>
      <c r="D1" s="4" t="inlineStr">
        <is>
          <t>Result</t>
        </is>
      </c>
      <c r="E1" s="4" t="inlineStr">
        <is>
          <t>Rule</t>
        </is>
      </c>
    </row>
    <row r="2">
      <c r="A2" t="inlineStr">
        <is>
          <t>V01</t>
        </is>
      </c>
      <c r="B2" t="inlineStr">
        <is>
          <t>List rows without an SFDA id are quarantined</t>
        </is>
      </c>
      <c r="C2" t="inlineStr">
        <is>
          <t>warn</t>
        </is>
      </c>
      <c r="D2" t="inlineStr">
        <is>
          <t>1 quarantined (Torixia)</t>
        </is>
      </c>
      <c r="E2" t="inlineStr">
        <is>
          <t>a row without a details link cannot be traced; it is kept aside, not loaded</t>
        </is>
      </c>
    </row>
    <row r="3">
      <c r="A3" t="inlineStr">
        <is>
          <t>V02</t>
        </is>
      </c>
      <c r="B3" t="inlineStr">
        <is>
          <t>Ids are unique after de-duplication</t>
        </is>
      </c>
      <c r="C3" t="inlineStr">
        <is>
          <t>pass</t>
        </is>
      </c>
      <c r="D3" t="inlineStr">
        <is>
          <t>8,207 rows, 8,207 ids</t>
        </is>
      </c>
      <c r="E3" t="inlineStr">
        <is>
          <t>one row per id</t>
        </is>
      </c>
    </row>
    <row r="4">
      <c r="A4" t="inlineStr">
        <is>
          <t>V03</t>
        </is>
      </c>
      <c r="B4" t="inlineStr">
        <is>
          <t>Share of the list's rows that are distinct products</t>
        </is>
      </c>
      <c r="C4" t="inlineStr">
        <is>
          <t>warn</t>
        </is>
      </c>
      <c r="D4" t="inlineStr">
        <is>
          <t>8,208 distinct of 9,173 rows read (89.5%); 459 pages of up to 20 (9,180)</t>
        </is>
      </c>
      <c r="E4" t="inlineStr">
        <is>
          <t>the list's order shifts between pages, so a page read later can repeat products and skip others; class products are filled in by searching each ingredient (V08)</t>
        </is>
      </c>
    </row>
    <row r="5">
      <c r="A5" t="inlineStr">
        <is>
          <t>V04</t>
        </is>
      </c>
      <c r="B5" t="inlineStr">
        <is>
          <t>Every product has a positive public price</t>
        </is>
      </c>
      <c r="C5" t="inlineStr">
        <is>
          <t>warn</t>
        </is>
      </c>
      <c r="D5" t="inlineStr">
        <is>
          <t>2 without</t>
        </is>
      </c>
      <c r="E5" t="inlineStr">
        <is>
          <t>price &gt; 0 SAR</t>
        </is>
      </c>
    </row>
    <row r="6">
      <c r="A6" t="inlineStr">
        <is>
          <t>V05</t>
        </is>
      </c>
      <c r="B6" t="inlineStr">
        <is>
          <t>Trade name, scientific name and dosage form are filled</t>
        </is>
      </c>
      <c r="C6" t="inlineStr">
        <is>
          <t>warn</t>
        </is>
      </c>
      <c r="D6" t="inlineStr">
        <is>
          <t>1 rows missing one</t>
        </is>
      </c>
      <c r="E6" t="inlineStr">
        <is>
          <t>0</t>
        </is>
      </c>
    </row>
    <row r="7">
      <c r="A7" t="inlineStr">
        <is>
          <t>V06</t>
        </is>
      </c>
      <c r="B7" t="inlineStr">
        <is>
          <t>Detail pages read for every followed product</t>
        </is>
      </c>
      <c r="C7" t="inlineStr">
        <is>
          <t>pass</t>
        </is>
      </c>
      <c r="D7" t="inlineStr">
        <is>
          <t>338 read, 0 failed</t>
        </is>
      </c>
      <c r="E7" t="inlineStr">
        <is>
          <t>0 failures</t>
        </is>
      </c>
    </row>
    <row r="8">
      <c r="A8" t="inlineStr">
        <is>
          <t>V07</t>
        </is>
      </c>
      <c r="B8" t="inlineStr">
        <is>
          <t>Followed products carry an ATC code</t>
        </is>
      </c>
      <c r="C8" t="inlineStr">
        <is>
          <t>pass</t>
        </is>
      </c>
      <c r="D8" t="inlineStr">
        <is>
          <t>2 without (OLPUNTRAMET, OLPUNTRAMET)</t>
        </is>
      </c>
      <c r="E8" t="inlineStr">
        <is>
          <t>at most 5% without</t>
        </is>
      </c>
    </row>
    <row r="9">
      <c r="A9" t="inlineStr">
        <is>
          <t>V08</t>
        </is>
      </c>
      <c r="B9" t="inlineStr">
        <is>
          <t>Products found only by the ingredient search, not in the list read</t>
        </is>
      </c>
      <c r="C9" t="inlineStr">
        <is>
          <t>info</t>
        </is>
      </c>
      <c r="D9" t="inlineStr">
        <is>
          <t>5</t>
        </is>
      </c>
      <c r="E9" t="inlineStr">
        <is>
          <t>the list read missed them (see V03)</t>
        </is>
      </c>
    </row>
    <row r="10">
      <c r="A10" t="inlineStr">
        <is>
          <t>V09</t>
        </is>
      </c>
      <c r="B10" t="inlineStr">
        <is>
          <t>Pack size known for followed products</t>
        </is>
      </c>
      <c r="C10" t="inlineStr">
        <is>
          <t>pass</t>
        </is>
      </c>
      <c r="D10" t="inlineStr">
        <is>
          <t>338 of 338</t>
        </is>
      </c>
      <c r="E10" t="inlineStr">
        <is>
          <t>at least 90%, needed for price per unit</t>
        </is>
      </c>
    </row>
    <row r="11">
      <c r="A11" t="inlineStr">
        <is>
          <t>V10</t>
        </is>
      </c>
      <c r="B11" t="inlineStr">
        <is>
          <t>List price equals the price read again with the details</t>
        </is>
      </c>
      <c r="C11" t="inlineStr">
        <is>
          <t>warn</t>
        </is>
      </c>
      <c r="D11" t="inlineStr">
        <is>
          <t>5 differ</t>
        </is>
      </c>
      <c r="E11" t="inlineStr">
        <is>
          <t>0 (the two reads were minutes apart)</t>
        </is>
      </c>
    </row>
    <row r="12">
      <c r="A12" t="inlineStr">
        <is>
          <t>V11</t>
        </is>
      </c>
      <c r="B12" t="inlineStr">
        <is>
          <t>Database holds every staged row</t>
        </is>
      </c>
      <c r="C12" t="inlineStr">
        <is>
          <t>pass</t>
        </is>
      </c>
      <c r="D12" t="inlineStr">
        <is>
          <t>list 8,207, details 338</t>
        </is>
      </c>
      <c r="E12" t="inlineStr">
        <is>
          <t>rows in = rows loaded</t>
        </is>
      </c>
    </row>
    <row r="13">
      <c r="A13" t="inlineStr">
        <is>
          <t>B01</t>
        </is>
      </c>
      <c r="B13" t="inlineStr">
        <is>
          <t>Rows read from the 2026 list</t>
        </is>
      </c>
      <c r="C13" t="inlineStr">
        <is>
          <t>info</t>
        </is>
      </c>
      <c r="D13" t="inlineStr">
        <is>
          <t>5,560</t>
        </is>
      </c>
      <c r="E13" t="inlineStr">
        <is>
          <t>every non-empty row of the sheet</t>
        </is>
      </c>
    </row>
    <row r="14">
      <c r="A14" t="inlineStr">
        <is>
          <t>B02</t>
        </is>
      </c>
      <c r="B14" t="inlineStr">
        <is>
          <t>Registration numbers have the DRN-nnnnn/yy form</t>
        </is>
      </c>
      <c r="C14" t="inlineStr">
        <is>
          <t>pass</t>
        </is>
      </c>
      <c r="D14" t="inlineStr">
        <is>
          <t>2 do not</t>
        </is>
      </c>
      <c r="E14" t="inlineStr">
        <is>
          <t>at least 99%</t>
        </is>
      </c>
    </row>
    <row r="15">
      <c r="A15" t="inlineStr">
        <is>
          <t>B03</t>
        </is>
      </c>
      <c r="B15" t="inlineStr">
        <is>
          <t>Every product has a positive retail price</t>
        </is>
      </c>
      <c r="C15" t="inlineStr">
        <is>
          <t>pass</t>
        </is>
      </c>
      <c r="D15" t="inlineStr">
        <is>
          <t>0 without</t>
        </is>
      </c>
      <c r="E15" t="inlineStr">
        <is>
          <t>price &gt; 0 BD</t>
        </is>
      </c>
    </row>
    <row r="16">
      <c r="A16" t="inlineStr">
        <is>
          <t>B04</t>
        </is>
      </c>
      <c r="B16" t="inlineStr">
        <is>
          <t>A registration number and pack size appear once</t>
        </is>
      </c>
      <c r="C16" t="inlineStr">
        <is>
          <t>pass</t>
        </is>
      </c>
      <c r="D16" t="inlineStr">
        <is>
          <t>0 rows share one</t>
        </is>
      </c>
      <c r="E16" t="inlineStr">
        <is>
          <t>one row per registration and pack</t>
        </is>
      </c>
    </row>
    <row r="17">
      <c r="A17" t="inlineStr">
        <is>
          <t>B05</t>
        </is>
      </c>
      <c r="B17" t="inlineStr">
        <is>
          <t>Units per pack read from the pack-size text</t>
        </is>
      </c>
      <c r="C17" t="inlineStr">
        <is>
          <t>pass</t>
        </is>
      </c>
      <c r="D17" t="inlineStr">
        <is>
          <t>5,461 of 5,560 (98.2%)</t>
        </is>
      </c>
      <c r="E17" t="inlineStr">
        <is>
          <t>at least 90%; the rest stay unknown, not guessed</t>
        </is>
      </c>
    </row>
    <row r="18">
      <c r="A18" t="inlineStr">
        <is>
          <t>B06</t>
        </is>
      </c>
      <c r="B18" t="inlineStr">
        <is>
          <t>Products in the followed molecules and vaccine classes</t>
        </is>
      </c>
      <c r="C18" t="inlineStr">
        <is>
          <t>info</t>
        </is>
      </c>
      <c r="D18" t="inlineStr">
        <is>
          <t>218 (MSD 46)</t>
        </is>
      </c>
      <c r="E18" t="inlineStr">
        <is>
          <t>matched by active substance or vaccine brand</t>
        </is>
      </c>
    </row>
    <row r="19">
      <c r="A19" t="inlineStr">
        <is>
          <t>B10</t>
        </is>
      </c>
      <c r="B19" t="inlineStr">
        <is>
          <t>Active substances matched only after a spelling fix</t>
        </is>
      </c>
      <c r="C19" t="inlineStr">
        <is>
          <t>info</t>
        </is>
      </c>
      <c r="D19" t="inlineStr">
        <is>
          <t>2 (e.g. DORAVIRIN, TINOFOVIR)</t>
        </is>
      </c>
      <c r="E19" t="inlineStr">
        <is>
          <t>spelling variants listed in gr.analyse.SPELLINGS</t>
        </is>
      </c>
    </row>
    <row r="20">
      <c r="A20" t="inlineStr">
        <is>
          <t>B11</t>
        </is>
      </c>
      <c r="B20" t="inlineStr">
        <is>
          <t>MSD products in Bahrain outside the followed classes</t>
        </is>
      </c>
      <c r="C20" t="inlineStr">
        <is>
          <t>info</t>
        </is>
      </c>
      <c r="D20" t="inlineStr">
        <is>
          <t>7: CANCIDAS, ENFLONSIA, ESMERON, INVANZ, NOXAFIL, TEMODAL, VAQTA</t>
        </is>
      </c>
      <c r="E20" t="inlineStr">
        <is>
          <t>not compared: no Saudi detail pages for these molecules</t>
        </is>
      </c>
    </row>
    <row r="21">
      <c r="A21" t="inlineStr">
        <is>
          <t>B07</t>
        </is>
      </c>
      <c r="B21" t="inlineStr">
        <is>
          <t>Followed molecules given an ATC class from the Saudi data</t>
        </is>
      </c>
      <c r="C21" t="inlineStr">
        <is>
          <t>pass</t>
        </is>
      </c>
      <c r="D21" t="inlineStr">
        <is>
          <t>without a class: none</t>
        </is>
      </c>
      <c r="E21" t="inlineStr">
        <is>
          <t>every followed molecule classed</t>
        </is>
      </c>
    </row>
    <row r="22">
      <c r="A22" t="inlineStr">
        <is>
          <t>B08</t>
        </is>
      </c>
      <c r="B22" t="inlineStr">
        <is>
          <t>2024 price-list entries found in the 2026 list</t>
        </is>
      </c>
      <c r="C22" t="inlineStr">
        <is>
          <t>info</t>
        </is>
      </c>
      <c r="D22" t="inlineStr">
        <is>
          <t>267 of 280 (95.4%)</t>
        </is>
      </c>
      <c r="E22" t="inlineStr">
        <is>
          <t>matched on the registration number; the rest were cancelled or renumbered</t>
        </is>
      </c>
    </row>
    <row r="23">
      <c r="A23" t="inlineStr">
        <is>
          <t>B09</t>
        </is>
      </c>
      <c r="B23" t="inlineStr">
        <is>
          <t>Database holds every staged Bahrain row</t>
        </is>
      </c>
      <c r="C23" t="inlineStr">
        <is>
          <t>pass</t>
        </is>
      </c>
      <c r="D23" t="inlineStr">
        <is>
          <t>5,560</t>
        </is>
      </c>
      <c r="E23" t="inlineStr">
        <is>
          <t>rows in = rows loaded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2026-10-18T20:31:38Z</dcterms:created>
  <dcterms:modified xsi:type="dcterms:W3CDTF">2026-10-18T20:31:38Z</dcterms:modified>
</cp:coreProperties>
</file>